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7845" windowHeight="7920" activeTab="4"/>
  </bookViews>
  <sheets>
    <sheet name="IS" sheetId="1" r:id="rId1"/>
    <sheet name="BS" sheetId="2" r:id="rId2"/>
    <sheet name="ES" sheetId="3" r:id="rId3"/>
    <sheet name="CF" sheetId="4" r:id="rId4"/>
    <sheet name="Notes" sheetId="5" r:id="rId5"/>
  </sheets>
  <definedNames>
    <definedName name="_xlnm.Print_Titles" localSheetId="4">'Notes'!$1:$5</definedName>
    <definedName name="Z_717FDF11_CA24_49EE_AD3C_AE856F960CB9_.wvu.PrintArea" localSheetId="1" hidden="1">'BS'!$A$1:$G$61</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<sst xmlns="http://schemas.openxmlformats.org/spreadsheetml/2006/main" count="364" uniqueCount="265">
  <si>
    <t xml:space="preserve">    Estimated tax payable</t>
  </si>
  <si>
    <t>Terminated</t>
  </si>
  <si>
    <t>On 14 June 2005, the Company offered 33,400,000 new ordinary shares in the Company pursuant to the Company's ESOS at an exercise price of RM0.51 per share to the eligible employees and directors of the Company and its subsidiaries. 30,482,000 of the options offered were accepted and subsequently granted on 14 July 2005.</t>
  </si>
  <si>
    <t>Granted</t>
  </si>
  <si>
    <t>CONDENSED CONSOLIDATED INCOME STATEMENTS</t>
  </si>
  <si>
    <t>Revenue</t>
  </si>
  <si>
    <t>- basic (sen)</t>
  </si>
  <si>
    <t>- diluted (sen)</t>
  </si>
  <si>
    <t>CONDENSED CONSOLIDATED BALANCE SHEET</t>
  </si>
  <si>
    <t>Inventories</t>
  </si>
  <si>
    <t>Non distributable</t>
  </si>
  <si>
    <t>Distributable</t>
  </si>
  <si>
    <t>Retained</t>
  </si>
  <si>
    <t>Total</t>
  </si>
  <si>
    <t>RM'000</t>
  </si>
  <si>
    <t>Basis of Preparation</t>
  </si>
  <si>
    <t>Seasonal or Cyclical Factors</t>
  </si>
  <si>
    <t>Change in Accounting Estimate</t>
  </si>
  <si>
    <t>Debt and Equity Securities</t>
  </si>
  <si>
    <t>Dividends Paid</t>
  </si>
  <si>
    <t>Segmental Reporting</t>
  </si>
  <si>
    <t>Subsequent Event</t>
  </si>
  <si>
    <t>Changes in the Composition of the Group</t>
  </si>
  <si>
    <t>Deferred taxation</t>
  </si>
  <si>
    <t xml:space="preserve">Review of Performance </t>
  </si>
  <si>
    <t>Status of Corporate Proposals</t>
  </si>
  <si>
    <t>Off Balance Sheet Financial Instruments</t>
  </si>
  <si>
    <t>Material Litigation</t>
  </si>
  <si>
    <t>Basic earnings per share</t>
  </si>
  <si>
    <t xml:space="preserve">Share </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</si>
  <si>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</si>
  <si>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</si>
  <si>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</si>
  <si>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</si>
  <si>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</si>
  <si>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</si>
  <si>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</si>
  <si>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</si>
  <si>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</si>
  <si>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</si>
  <si>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</si>
  <si>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Note</t>
  </si>
  <si>
    <t>Currency</t>
  </si>
  <si>
    <t>Finance costs</t>
  </si>
  <si>
    <t>Group Borrowings and Debt Securities</t>
  </si>
  <si>
    <t>Purchase or Disposal of Quoted Securities</t>
  </si>
  <si>
    <t>CONDENSED CONSOLIDATED STATEMENT OF CHANGES IN EQUITY</t>
  </si>
  <si>
    <t>As at the end of the quarter, there was only one class of shares in issue and they rank pari passu with each other.</t>
  </si>
  <si>
    <t xml:space="preserve">Vessel Chartering </t>
  </si>
  <si>
    <t>Contingent Liabilities and Contingent Assets</t>
  </si>
  <si>
    <t>Earnings Per Share</t>
  </si>
  <si>
    <t>Weighted average number of ordinary shares in issue ('000)</t>
  </si>
  <si>
    <t>The Group's borrowings as at the end of the quarter were as follows:</t>
  </si>
  <si>
    <t>Bank Overdraft</t>
  </si>
  <si>
    <t xml:space="preserve">                                                                                                                                                                                                                                                                                                                                                                                                                                                                                                                                                                                                                                                                                                                                                                                                                                                                                                                                                                                                                                                                         </t>
  </si>
  <si>
    <t>The Company did not issue any profit forecast or profit guarantee and therefore, this note is not applicable.</t>
  </si>
  <si>
    <t>3 months ended</t>
  </si>
  <si>
    <t>Individual</t>
  </si>
  <si>
    <t>Cumulative</t>
  </si>
  <si>
    <t>CASH AND CASH EQUIVALENTS AT BEGINNING OF FINANCIAL YEAR</t>
  </si>
  <si>
    <t>Basic earnings per share (sen)</t>
  </si>
  <si>
    <t>* Cash and cash equivalents at end of financial period comprise the following:</t>
  </si>
  <si>
    <t>Prospects</t>
  </si>
  <si>
    <t>COASTAL CONTRACTS BHD (Company No. 517649-A)</t>
  </si>
  <si>
    <t>Notes:</t>
  </si>
  <si>
    <t>CUMULATIVE</t>
  </si>
  <si>
    <t>INDIVIDUAL</t>
  </si>
  <si>
    <t>Cost of sales and services</t>
  </si>
  <si>
    <t>Minority interest</t>
  </si>
  <si>
    <t>Gross profit</t>
  </si>
  <si>
    <t>Unusual Items Affecting the Financial Statements</t>
  </si>
  <si>
    <t>Carrying Amounts of Revalued Assets</t>
  </si>
  <si>
    <t>Shipbuilding and Ship Repairs Division</t>
  </si>
  <si>
    <t>Vessel Chartering Division</t>
  </si>
  <si>
    <t>CONDENSED CONSOLIDATED CASH FLOW STATEMENT</t>
  </si>
  <si>
    <t xml:space="preserve">- Vessel Chartering </t>
  </si>
  <si>
    <t>Effect of exchange rate changes</t>
  </si>
  <si>
    <t>Exercised</t>
  </si>
  <si>
    <t>No. of shares</t>
  </si>
  <si>
    <t>('000)</t>
  </si>
  <si>
    <t>N/A</t>
  </si>
  <si>
    <t>Administrative expenses</t>
  </si>
  <si>
    <t>CASH AND CASH EQUIVALENTS AT END OF FINANCIAL PERIOD*</t>
  </si>
  <si>
    <t>Fixed deposit</t>
  </si>
  <si>
    <t>Cash and bank balances</t>
  </si>
  <si>
    <t>Cash and cash equivalents at end of financial period</t>
  </si>
  <si>
    <t>capital</t>
  </si>
  <si>
    <t>premium</t>
  </si>
  <si>
    <t xml:space="preserve">translation </t>
  </si>
  <si>
    <t>reserve</t>
  </si>
  <si>
    <t>The current gearing is within management comfort level.</t>
  </si>
  <si>
    <t>(restated)</t>
  </si>
  <si>
    <t>unaudited</t>
  </si>
  <si>
    <t>Other income</t>
  </si>
  <si>
    <t>Other expenses</t>
  </si>
  <si>
    <t>Profit before tax</t>
  </si>
  <si>
    <t>Income tax expense</t>
  </si>
  <si>
    <t>Profit for the period</t>
  </si>
  <si>
    <t>Attributable to:</t>
  </si>
  <si>
    <t>Equity holders of the parent</t>
  </si>
  <si>
    <t>Earnings per share attributable to</t>
  </si>
  <si>
    <t>equity holders of the parent:</t>
  </si>
  <si>
    <t>Basic earnings per share of the Group is calculated by dividing the profit for the period attributable to ordinary equity holders of the parent by the weighted average number of ordinary shares in issue during the period.</t>
  </si>
  <si>
    <t>ASSETS</t>
  </si>
  <si>
    <t>Non-current assets</t>
  </si>
  <si>
    <t>Current assets</t>
  </si>
  <si>
    <t>TOTAL ASSETS</t>
  </si>
  <si>
    <t>EQUITY AND LIABILITIES</t>
  </si>
  <si>
    <t>Equity attributable to equity holders of the parent</t>
  </si>
  <si>
    <t>Total equity</t>
  </si>
  <si>
    <t>Non-current liabilities</t>
  </si>
  <si>
    <t>Current liabilities</t>
  </si>
  <si>
    <t>Total liabilities</t>
  </si>
  <si>
    <t>TOTAL EQUITY AND LIABILITIES</t>
  </si>
  <si>
    <t>Effects of adopting FRS 3</t>
  </si>
  <si>
    <t>As at</t>
  </si>
  <si>
    <t xml:space="preserve">As at </t>
  </si>
  <si>
    <t>Property, plant and equipment</t>
  </si>
  <si>
    <t>Trade receivables</t>
  </si>
  <si>
    <t>Other receivables</t>
  </si>
  <si>
    <t>Tax refundable</t>
  </si>
  <si>
    <t>Share capital</t>
  </si>
  <si>
    <t>Share premium</t>
  </si>
  <si>
    <t>Currency translation reserve</t>
  </si>
  <si>
    <t>Retained earnings</t>
  </si>
  <si>
    <t>Trade payables</t>
  </si>
  <si>
    <t>Other payables</t>
  </si>
  <si>
    <t>Borrowings</t>
  </si>
  <si>
    <t>Current tax payable</t>
  </si>
  <si>
    <t>Attributable to equity holders of the parent</t>
  </si>
  <si>
    <t>Foreign currency translation, representing</t>
  </si>
  <si>
    <t xml:space="preserve">    net expense recognised directly in equity</t>
  </si>
  <si>
    <t>earnings</t>
  </si>
  <si>
    <t>Balance at 1 January 2006</t>
  </si>
  <si>
    <t>Auditors' Report on Preceding Annual Financial Statements</t>
  </si>
  <si>
    <t>Net assets per share (RM)</t>
  </si>
  <si>
    <t>Corporate guarantees to financial institutions in respect</t>
  </si>
  <si>
    <t>(unaudited)</t>
  </si>
  <si>
    <t>(audited)</t>
  </si>
  <si>
    <t>There were no items affecting assets, liabilities, equity, net income or cash flows during the financial period under review that were unusual because of their nature, size or incidence.</t>
  </si>
  <si>
    <t>Sale of Unquoted Investments and/or Properties</t>
  </si>
  <si>
    <t>There are no off balance sheet financial instruments at the date of this quarterly report.</t>
  </si>
  <si>
    <t>Profit attributable to equity holders of the parent (RM'000)</t>
  </si>
  <si>
    <t>The Condensed Consolidated Balance Sheet should be read in conjunction with the audited financial statements for the financial year ended 31 December 2006 and the accompanying explanatory notes attached to the interim financial statements.</t>
  </si>
  <si>
    <t>The Condensed Consolidated Income Statements should be read in conjunction with the audited financial statements for the financial year ended 31 December 2006 and the accompanying explanatory notes attached to the interim financial statements.</t>
  </si>
  <si>
    <t>Balance at 1 January 2007</t>
  </si>
  <si>
    <t>The Condensed Consolidated Cash Flow Statement should be read in conjunction with the audited financial statements for the financial year ended 31 December 2006 and the accompanying explanatory notes attached to the interim financial statements.</t>
  </si>
  <si>
    <t>FRS 117      Leases</t>
  </si>
  <si>
    <t>FRS 124      Related Party Disclosures</t>
  </si>
  <si>
    <t>The auditors' report on the Group's most recent annual audited financial statements for the year ended 31 December 2006 was not subject to any qualification.</t>
  </si>
  <si>
    <t>There were no issuance, cancellation, repurchase, resale and repayment of debt and equity securities during the financial period under review except for the following:</t>
  </si>
  <si>
    <t>The valuations of property, plant and equipment have been brought forward without amendment from the financial statements for the year ended 31 December 2006.</t>
  </si>
  <si>
    <t>Prepaid lease payments</t>
  </si>
  <si>
    <t>The adoption of the above standards does not have significant financial impact on the Group except for the following:</t>
  </si>
  <si>
    <t>FRS 117: Leases</t>
  </si>
  <si>
    <t>31.12.2006</t>
  </si>
  <si>
    <t>The following comparative amounts have been restated as a result of adopting the revised FRS 117:</t>
  </si>
  <si>
    <t>Previously stated</t>
  </si>
  <si>
    <t>Adjustments</t>
  </si>
  <si>
    <t>Restated</t>
  </si>
  <si>
    <t>At 31 December 2006</t>
  </si>
  <si>
    <t>The Group's performance is affected by the regional economic conditions. The demand for vessels as well as shiprepair and charter services are closely associated with the regional economic climate.</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</si>
  <si>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t>
  </si>
  <si>
    <t>Diluted earnings per share</t>
  </si>
  <si>
    <t>Effect of dilution of ESOS ('000)</t>
  </si>
  <si>
    <t>Diluted earnings per share (sen)</t>
  </si>
  <si>
    <t>(i)</t>
  </si>
  <si>
    <t>(ii)</t>
  </si>
  <si>
    <t xml:space="preserve">Cost of sales </t>
  </si>
  <si>
    <t>Increase/</t>
  </si>
  <si>
    <t>(Decrease)</t>
  </si>
  <si>
    <t>Group</t>
  </si>
  <si>
    <t>Income tax expense comprises:</t>
  </si>
  <si>
    <t xml:space="preserve">Explanatory Notes for Variance of Forecast and Profit Guarantee </t>
  </si>
  <si>
    <t>Issuance of ordinary shares pursuant to the</t>
  </si>
  <si>
    <t xml:space="preserve">    Employees' Share Option Scheme</t>
  </si>
  <si>
    <t>Shipbuilding and Ship Repairs</t>
  </si>
  <si>
    <t>- Shipbuilding and Ship Repairs</t>
  </si>
  <si>
    <t>Intangible asset</t>
  </si>
  <si>
    <t>The significant accounting policies adopted are consistent with those of the audited financial statements for the year ended 31 December 2006 except for the adoption of the following revised Financial Reporting Standards ("FRS") effective for financial period beginning 1 January 2007:</t>
  </si>
  <si>
    <t>The Condensed Consolidated Statement of Changes in Equity should be read in conjunction with the audited financial statements for the financial year ended 31 December 2006 and the accompanying explanatory notes attached to the interim financial statements.</t>
  </si>
  <si>
    <t>There were no changes in estimates that have had material effects in the financial period under review.</t>
  </si>
  <si>
    <t>Diluted earnings per share attributable to equity holders of the parent</t>
  </si>
  <si>
    <t>Basic earnings per share attributable to equity holders of the parent</t>
  </si>
  <si>
    <t>Related Party Transactions</t>
  </si>
  <si>
    <t>Transactions with a company in which certain Directors of the Company have financial interests:</t>
  </si>
  <si>
    <t>Transactions with a company in which a director is the spouse of a person connected with the Directors of the Company:</t>
  </si>
  <si>
    <t xml:space="preserve"> - Top Pride Sdn. Bhd.</t>
  </si>
  <si>
    <t xml:space="preserve"> - PT. Prima Armada Nusantara</t>
  </si>
  <si>
    <t xml:space="preserve">    Agency service fees charged </t>
  </si>
  <si>
    <t xml:space="preserve">    Proceeds from disposal of used vessels </t>
  </si>
  <si>
    <t>Changes in Accounting Policies and Effects Arising from Adoption of Revised FRSs</t>
  </si>
  <si>
    <t xml:space="preserve">The adoption of the revised FRS 117 has resulted in a retrospective change in the accounting policy relating to the classification of leasehold land. The up-front payments made for the leasehold land represent prepaid lease payments and are amortised on a straight-line basis over the remaining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cost less any accumulated impairment loss. No amortisation was provided for leasehold land held on long-term leases (with remaining lease period of over 50 years). </t>
  </si>
  <si>
    <t>Restatement of comparatives</t>
  </si>
  <si>
    <t>The above transactions were entered into in the normal course of business and were established on terms and conditions that are not materially different from those obtainable in transactions with unrelated parties.</t>
  </si>
  <si>
    <t xml:space="preserve">     Rental of premises</t>
  </si>
  <si>
    <t>First and final dividend for the financial</t>
  </si>
  <si>
    <t xml:space="preserve">    year ended 31 December 2005</t>
  </si>
  <si>
    <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t>
  </si>
  <si>
    <t>Adjusted weighted average number of ordinary shares ('000)</t>
  </si>
  <si>
    <t>Net cash generated from/(used in) financing activities</t>
  </si>
  <si>
    <t>NET INCREASE IN CASH AND CASH EQUIVALENTS</t>
  </si>
  <si>
    <t>As announced on 27 June 2007, the Company proposed to undertake a private placement of up to 34,954,940 new Coastal Shares ("Placement Shares"), representing up to 10% of the issued and paid-up share capital of Coastal, at an issue price to be determined later ("Proposed Private Placement").</t>
  </si>
  <si>
    <t>Income Tax Expense</t>
  </si>
  <si>
    <t>Given the growing demand from the O&amp;G and related services as well as from the energy transportation sectors, the Group will continue to invest both internal and external funds to expand its vessel building programme intended for eventual sale as well as for the expansion of its fleet for charter purposes.</t>
  </si>
  <si>
    <t>The interim financial statements are unaudited and have been prepared under the historical cost convention and in accordance with the requirements of FRS 134: Interim Financial Reporting and paragraph 9.22 of the Listing Requirements of Bursa Malaysia Securities Berhad.</t>
  </si>
  <si>
    <t>Upon the adoption of the revised FRS 117 on 1 January 2007, the unamortised carrying amount of leasehold land is classified as prepaid lease payments as allowed by the transitional provisions of FRS 117. The reclassification of leasehold land as prepaid lease payments has been accounted for retrospectively and as disclosed in Note 2(ii), certain comparative amounts as at 31 December 2006 have been restated. The effects on consolidated income statement for the current period under review are set out in Note 2(i).</t>
  </si>
  <si>
    <t>There was no purchase or sale of quoted securities for the current quarter and financial year-to-date. In addition, the Group did not own any quoted security as at the end of the reporting period.</t>
  </si>
  <si>
    <t>Transaction costs</t>
  </si>
  <si>
    <t>Corporate guarantee to a financial institution in respect of</t>
  </si>
  <si>
    <t xml:space="preserve">    documentary credits issued on behalf of a subsidiary</t>
  </si>
  <si>
    <t xml:space="preserve">    of banking facilities granted to subsidiaries</t>
  </si>
  <si>
    <t>There was no sale of unquoted investments and/or properties for the current quarter and financial year-to-date.</t>
  </si>
  <si>
    <t>2 (i)</t>
  </si>
  <si>
    <t xml:space="preserve">    Deferred tax charge / (reversal)</t>
  </si>
  <si>
    <t>FOR THE FINANCIAL PERIOD ENDED 30 SEPTEMBER 2007</t>
  </si>
  <si>
    <t>30.09.2007</t>
  </si>
  <si>
    <t>30.09.2006</t>
  </si>
  <si>
    <t>9 months ended</t>
  </si>
  <si>
    <t>AS AT 30 SEPTEMBER 2007</t>
  </si>
  <si>
    <t>9 months ended 30 September 2006</t>
  </si>
  <si>
    <t>Balance at 30 September 2006</t>
  </si>
  <si>
    <t>9 months ended 30 September 2007</t>
  </si>
  <si>
    <t>Balance at 30 September 2007</t>
  </si>
  <si>
    <t>FOR THE QUARTER ENDED 30 SEPTEMBER 2007</t>
  </si>
  <si>
    <t>Negative goodwill</t>
  </si>
  <si>
    <t>Profit before tax and negative goodwill</t>
  </si>
  <si>
    <t>Effects on income statement for the period ended 30 September 2007</t>
  </si>
  <si>
    <t>The total options granted, terminated and exercised pursant to the ESOS from 14 July 2005 to 30 September 2007 are as follows:</t>
  </si>
  <si>
    <t>Balance as at 30 September 2007</t>
  </si>
  <si>
    <t>3 months ended 30 September 2007</t>
  </si>
  <si>
    <t>There was no change in the composition of the Group for the financial period under review.</t>
  </si>
  <si>
    <t>The effective tax rate for the 9 months ended 30 September 2007 was lower than the statutory tax rate in Malaysia as a portion of the revenue was derived from a subsidiary incorporated in the Federal Territory of Labuan, which enjoys a corporate tax rate of 3% or RM20,000 flat per annum.</t>
  </si>
  <si>
    <t>As at                   30 September 2007</t>
  </si>
  <si>
    <t>The Group is not engaged in any material litigation and is not aware of any proceedings which materially affect the position or business of the Group as at 23 November 2007.</t>
  </si>
  <si>
    <t>No interim dividend has been declared for the current quarter ended 30 September 2007.</t>
  </si>
  <si>
    <t>The following dividend was paid during the financial year-to-date:</t>
  </si>
  <si>
    <t xml:space="preserve">    exempt (or 1.92 sen net in aggregate per ordinary share) paid </t>
  </si>
  <si>
    <t xml:space="preserve">    on 3 September 2007 for the financial year ended</t>
  </si>
  <si>
    <r>
      <t xml:space="preserve">   </t>
    </r>
    <r>
      <rPr>
        <sz val="12"/>
        <rFont val="Times New Roman"/>
        <family val="1"/>
      </rPr>
      <t xml:space="preserve"> 31 December 2006</t>
    </r>
  </si>
  <si>
    <t>First and final dividend of 1.4% less 27% taxation and 8.6% tax</t>
  </si>
  <si>
    <t>The interim financial statements were authorised for issue by the Board of Directors in accordance with a resolution of the directors dated 23 November 2007.</t>
  </si>
  <si>
    <t xml:space="preserve">   year ended 31 December 2006</t>
  </si>
  <si>
    <t>Net cash (used in)/generated from operating activities</t>
  </si>
  <si>
    <t>During the current period under review, a total of 14,870,800 new ordinary shares were issued pursuant to the Company's ESOS.</t>
  </si>
  <si>
    <t>The implementation of the Proposed Private Placement shall ensue progressively in due course.</t>
  </si>
  <si>
    <t>Apart from RM52.63 million of short term secured borrowings which are denominated in United States Dollar, all the other borrowings are denominated in Ringgit Malaysia.</t>
  </si>
  <si>
    <t>As at 30 September 2007, the Company is contingently liable for RM78,977,052 of banking facilities utilised by its subsidiaries and RM45,121,485 of documentary credits issued on behalf of the subsidiary.</t>
  </si>
  <si>
    <t>Subsequent to 30 September 2007, the Company issued 54,000 new ordinary shares of RM0.20 each for cash pursuant to the Company's ESOS at an exercise price of RM0.51 per ordinary share.</t>
  </si>
  <si>
    <t>Included in other receivables of the Group are payments made to suppliers and contractors totalling RM34.4 million (31 December 2006: RM10.0 million) to secure the supply of input materials, equipment and services intended for the Group's rolling vessel building programme.</t>
  </si>
  <si>
    <t xml:space="preserve">    Foreign tax</t>
  </si>
  <si>
    <t xml:space="preserve">    Overprovided in prior years</t>
  </si>
  <si>
    <t xml:space="preserve">The division's revenue grew by over 5% to RM66.3 million from last quarter's RM63.1 million, boosted by the delivery of 12 vessels (including 2 units of offshore support vessels) against 5 units previously. Compared with preceding year corresponding quarter, revenue has almost doubled from RM34.4 million as only 4 vessel deliveries were recorded for that period (inclusive of 1 unit of offshore support vessel).  </t>
  </si>
  <si>
    <t xml:space="preserve">The division registered higher revenue of RM6.0 million in the current quarter compared to RM4.8 million in the immediate preceding quarter and RM5.0 million in the corresponding quarter a year earlier, an improvement of 25% and 20% respectively. The greater revenue was attributed to higher vessel utilisation rate. </t>
  </si>
  <si>
    <t xml:space="preserve">With crude oil prices hovering above USD90 per barrel, oil companies worldwide are revving up exploration and production activities to capitalise on the underpinning high consumption demand for oil and gas. This development has in turn spurred demand for offshore structures and support vessels to unprecedented levels. Coupled with the prevailing global shortage of vessels and yard capacities, fabricators like Coastal Group are expecting more orders to be committed going forward. </t>
  </si>
  <si>
    <t>The Securities Commission, the Foreign Investment Committee and the Ministry of International Trade and Industry had approved the Proposed Private Placement subject to certain conditions as contained in the Company's announcements of 10 August 2007 and 6 September 2007.</t>
  </si>
  <si>
    <t>The Board is cautiously optimistic of securing more contracts to add to the Group's current order book especially in the offshore support vessel category, as well as reaping greater returns from its chartering division through higher utilisation of the Group's fleet in energy transportation and in various oil and gas support services. With 138 vessels currently under different stages of construction, the Group is ensured of a steady supply of vessels to tap the anticipated sturdy demand in the future. Barring any significant unforeseen circumstances, the Group's performance outlook for the remainder of the year is expected to remain positive.</t>
  </si>
  <si>
    <t>The Group's revenue for the 3 months ended 30 September 2007 soared to a fresh record of RM72.3 million driven by yet another brisk performance from the Group's Shipbuilding and Ship Repairs Division. This represented an increase of over 6% compared to RM67.9 million in the preceding quarter. Year-on-year, current quarter's revenue has jumped almost 184% from RM39.4 million.</t>
  </si>
  <si>
    <t>Included in other payables are deposits received from vessel buyers totalling RM122.8 million (31 December 2006: RM91.1 million), signifying the Group's burgeoning order book that will last till 2010.</t>
  </si>
  <si>
    <t>Apart from having commenced fabrication of a few units of offshore support vessels, the Group's largely untapped 52-acre new yard is presently undergoing facilities development and installation works to jump-start the Group's participation in the offshore engineering sector. Coastal Group is expecting the involvement in this thriving sector to further boost its bottomline and bolster its mid-term growth prospects.</t>
  </si>
  <si>
    <t>Approved and contracted for</t>
  </si>
  <si>
    <t>The amount of commitments for the purchase of property, plant and equipment not provided for in the interim financial statements as at the date of this report is as follows:</t>
  </si>
  <si>
    <t xml:space="preserve">The debt-equity ratio of the Group has increased to 0.396 from 0.180 last quarter. Additional funds were drawn down from existing credit lines as well as from new credit facility to partly fund the Group's shipbuilding division to keep an orderly rolling work-in-progress. Accordingly, the Group registered an increase in inventories (comprising cost of raw materials and work-in-progress) to RM262.9 million as compared to the RM170.6 million recorded as at the end of 2006.  </t>
  </si>
  <si>
    <t>Net cash (used in)/generated from investing activities</t>
  </si>
  <si>
    <t xml:space="preserve">The Group registered a fairly consistent profit before tax of RM18.0 million, a slight 5% decrease compared with RM19.1 million achieved in the preceding quarter. When compared with the RM8.9 million (excluding negative goodwill) recorded in last year's corresponding quarter, current quarter's profit before tax has jumped over 100%. This was vastly due to higher number of vessels sold in the current quarter. Overall, current quarter's profit margin before tax of 25% was lower than the 28% achieved in the immediate preceding quarter owing to the relatively higher operational and administrative costs. Profit margin before tax in the same period last year was 3 percentage point lower at 22% (excluding negative goodwill), affected by higher finance costs.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</si>
</sst>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0.0"/>
    <numFmt numFmtId="199" formatCode="_(* #,##0.0_);_(* \(#,##0.0\);_(* &quot;-&quot;?_);_(@_)"/>
    <numFmt numFmtId="200" formatCode="#,##0.000_);\(#,##0.000\)"/>
  </numFmts>
  <fonts count="14">
    <font>
      <sz val="10"/>
      <name val="Arial"/>
      <family val="0"/>
    </font>
    <font>
      <sz val="10"/>
      <name val="Times New Roman"/>
      <family val="1"/>
    </font>
    <font>
      <b/>
      <sz val="12"/>
      <name val="Times New Roman"/>
      <family val="1"/>
    </font>
    <font>
      <sz val="12"/>
      <name val="Times New Roman"/>
      <family val="1"/>
    </font>
    <font>
      <b/>
      <sz val="10"/>
      <name val="Times New Roman"/>
      <family val="1"/>
    </font>
    <font>
      <b/>
      <i/>
      <sz val="12"/>
      <name val="Times New Roman"/>
      <family val="1"/>
    </font>
    <font>
      <i/>
      <sz val="12"/>
      <name val="Times New Roman"/>
      <family val="1"/>
    </font>
    <font>
      <b/>
      <u val="single"/>
      <sz val="10"/>
      <name val="Times New Roman"/>
      <family val="1"/>
    </font>
    <font>
      <sz val="12"/>
      <name val="Arial"/>
      <family val="0"/>
    </font>
    <font>
      <u val="single"/>
      <sz val="10"/>
      <color indexed="12"/>
      <name val="Arial"/>
      <family val="0"/>
    </font>
    <font>
      <u val="single"/>
      <sz val="10"/>
      <color indexed="36"/>
      <name val="Arial"/>
      <family val="0"/>
    </font>
    <font>
      <sz val="14.5"/>
      <name val="Arial"/>
      <family val="0"/>
    </font>
    <font>
      <i/>
      <u val="single"/>
      <sz val="12"/>
      <name val="Times New Roman"/>
      <family val="1"/>
    </font>
    <font>
      <u val="single"/>
      <sz val="12"/>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80" fontId="1" fillId="0" borderId="0" xfId="15" applyNumberFormat="1" applyFont="1" applyAlignment="1">
      <alignment/>
    </xf>
    <xf numFmtId="180" fontId="1" fillId="0" borderId="0" xfId="15" applyNumberFormat="1" applyFont="1" applyAlignment="1">
      <alignment horizontal="center"/>
    </xf>
    <xf numFmtId="180" fontId="1" fillId="0" borderId="1" xfId="15" applyNumberFormat="1" applyFont="1" applyBorder="1" applyAlignment="1">
      <alignment/>
    </xf>
    <xf numFmtId="180" fontId="1" fillId="0" borderId="3" xfId="15" applyNumberFormat="1" applyFont="1" applyBorder="1" applyAlignment="1">
      <alignment/>
    </xf>
    <xf numFmtId="180" fontId="1" fillId="0" borderId="2" xfId="15" applyNumberFormat="1" applyFont="1" applyBorder="1" applyAlignment="1">
      <alignment/>
    </xf>
    <xf numFmtId="180"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15" applyNumberFormat="1" applyFont="1" applyBorder="1" applyAlignment="1">
      <alignment horizontal="center"/>
    </xf>
    <xf numFmtId="180" fontId="1" fillId="0" borderId="4"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5" xfId="0" applyNumberFormat="1" applyFont="1" applyBorder="1" applyAlignment="1">
      <alignment horizontal="center"/>
    </xf>
    <xf numFmtId="0" fontId="4" fillId="0" borderId="0" xfId="0" applyFont="1" applyAlignment="1">
      <alignment/>
    </xf>
    <xf numFmtId="180" fontId="1" fillId="0" borderId="6" xfId="15" applyNumberFormat="1" applyFont="1" applyBorder="1" applyAlignment="1">
      <alignment/>
    </xf>
    <xf numFmtId="37" fontId="1" fillId="0" borderId="6" xfId="0"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15" applyNumberFormat="1" applyFont="1" applyBorder="1" applyAlignment="1">
      <alignment horizontal="right"/>
    </xf>
    <xf numFmtId="0" fontId="1" fillId="0" borderId="1" xfId="0" applyFont="1" applyBorder="1" applyAlignment="1">
      <alignment horizontal="center"/>
    </xf>
    <xf numFmtId="180" fontId="1" fillId="0" borderId="7" xfId="15" applyNumberFormat="1" applyFont="1" applyBorder="1" applyAlignment="1">
      <alignment horizontal="center"/>
    </xf>
    <xf numFmtId="180" fontId="1" fillId="0" borderId="6" xfId="15" applyNumberFormat="1" applyFont="1" applyBorder="1" applyAlignment="1">
      <alignment horizontal="center"/>
    </xf>
    <xf numFmtId="0" fontId="1" fillId="0" borderId="8" xfId="0" applyFont="1" applyBorder="1" applyAlignment="1">
      <alignment/>
    </xf>
    <xf numFmtId="0" fontId="1" fillId="0" borderId="6" xfId="0" applyFont="1" applyBorder="1" applyAlignment="1">
      <alignment horizontal="center"/>
    </xf>
    <xf numFmtId="37" fontId="1" fillId="0" borderId="9"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10" xfId="0" applyFont="1" applyBorder="1" applyAlignment="1">
      <alignment horizontal="center"/>
    </xf>
    <xf numFmtId="39" fontId="1" fillId="0" borderId="0" xfId="0" applyNumberFormat="1" applyFont="1" applyAlignment="1">
      <alignment horizontal="right"/>
    </xf>
    <xf numFmtId="0" fontId="3" fillId="0" borderId="0" xfId="0" applyFont="1" applyAlignment="1">
      <alignment horizontal="left"/>
    </xf>
    <xf numFmtId="182" fontId="1" fillId="0" borderId="11" xfId="15" applyNumberFormat="1" applyFont="1" applyBorder="1" applyAlignment="1">
      <alignment/>
    </xf>
    <xf numFmtId="0" fontId="3" fillId="0" borderId="0" xfId="0" applyFont="1" applyAlignment="1">
      <alignment horizontal="justify" vertical="justify" wrapText="1"/>
    </xf>
    <xf numFmtId="0" fontId="5" fillId="0" borderId="0" xfId="0" applyFont="1" applyAlignment="1">
      <alignment wrapText="1"/>
    </xf>
    <xf numFmtId="37" fontId="3" fillId="0" borderId="2" xfId="0" applyNumberFormat="1" applyFont="1" applyBorder="1" applyAlignment="1">
      <alignment wrapText="1"/>
    </xf>
    <xf numFmtId="0" fontId="6"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39" fontId="1" fillId="0" borderId="0" xfId="0" applyNumberFormat="1" applyFont="1" applyAlignment="1">
      <alignment/>
    </xf>
    <xf numFmtId="180" fontId="1" fillId="0" borderId="2"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15" applyNumberFormat="1" applyFont="1" applyAlignment="1">
      <alignment horizontal="right"/>
    </xf>
    <xf numFmtId="37" fontId="1" fillId="0" borderId="0" xfId="0" applyNumberFormat="1" applyFont="1" applyAlignment="1">
      <alignment horizontal="right"/>
    </xf>
    <xf numFmtId="197" fontId="1" fillId="0" borderId="0" xfId="15" applyNumberFormat="1" applyFont="1" applyAlignment="1">
      <alignment horizontal="right"/>
    </xf>
    <xf numFmtId="0" fontId="2" fillId="0" borderId="0" xfId="0" applyFont="1" applyAlignment="1">
      <alignment horizontal="justify" vertical="center"/>
    </xf>
    <xf numFmtId="37" fontId="1" fillId="0" borderId="12" xfId="0" applyNumberFormat="1" applyFont="1" applyBorder="1" applyAlignment="1">
      <alignment horizontal="center"/>
    </xf>
    <xf numFmtId="0" fontId="3" fillId="0" borderId="0" xfId="0" applyFont="1" applyAlignment="1" quotePrefix="1">
      <alignment wrapText="1"/>
    </xf>
    <xf numFmtId="0" fontId="3" fillId="0" borderId="0" xfId="0" applyFont="1" applyAlignment="1">
      <alignment horizontal="right" vertical="top" wrapText="1"/>
    </xf>
    <xf numFmtId="180" fontId="3" fillId="0" borderId="0" xfId="15" applyNumberFormat="1" applyFont="1" applyAlignment="1">
      <alignment horizontal="justify" vertical="center" wrapText="1"/>
    </xf>
    <xf numFmtId="180" fontId="3" fillId="0" borderId="2" xfId="15" applyNumberFormat="1" applyFont="1" applyBorder="1" applyAlignment="1">
      <alignment horizontal="justify" vertical="center" wrapText="1"/>
    </xf>
    <xf numFmtId="43" fontId="1" fillId="0" borderId="11" xfId="15" applyFont="1" applyBorder="1" applyAlignment="1">
      <alignment horizontal="right"/>
    </xf>
    <xf numFmtId="37" fontId="1" fillId="0" borderId="3" xfId="15" applyNumberFormat="1" applyFont="1" applyBorder="1" applyAlignment="1">
      <alignment/>
    </xf>
    <xf numFmtId="180" fontId="1" fillId="0" borderId="0" xfId="0" applyNumberFormat="1" applyFont="1" applyBorder="1" applyAlignment="1">
      <alignment/>
    </xf>
    <xf numFmtId="180" fontId="1" fillId="0" borderId="0" xfId="0" applyNumberFormat="1" applyFont="1" applyAlignment="1">
      <alignment/>
    </xf>
    <xf numFmtId="0" fontId="3" fillId="0" borderId="0" xfId="0" applyFont="1" applyAlignment="1">
      <alignment horizontal="left" vertical="top"/>
    </xf>
    <xf numFmtId="0" fontId="3" fillId="0" borderId="0" xfId="0" applyFont="1" applyAlignment="1">
      <alignment horizontal="left" vertical="justify"/>
    </xf>
    <xf numFmtId="0" fontId="3" fillId="0" borderId="0" xfId="0" applyFont="1" applyAlignment="1">
      <alignment horizontal="left" vertical="center"/>
    </xf>
    <xf numFmtId="0" fontId="3" fillId="0" borderId="0" xfId="0" applyFont="1" applyAlignment="1">
      <alignment horizontal="left" vertical="top" wrapText="1"/>
    </xf>
    <xf numFmtId="0" fontId="1" fillId="0" borderId="8" xfId="0" applyFont="1" applyBorder="1" applyAlignment="1">
      <alignment horizontal="center"/>
    </xf>
    <xf numFmtId="0" fontId="7" fillId="0" borderId="0" xfId="0" applyFont="1" applyAlignment="1">
      <alignment/>
    </xf>
    <xf numFmtId="0" fontId="8" fillId="0" borderId="0" xfId="0" applyFont="1" applyAlignment="1">
      <alignment/>
    </xf>
    <xf numFmtId="180" fontId="3" fillId="0" borderId="0" xfId="15" applyNumberFormat="1" applyFont="1" applyAlignment="1">
      <alignment/>
    </xf>
    <xf numFmtId="0" fontId="8" fillId="0" borderId="0" xfId="0" applyFont="1" applyAlignment="1">
      <alignment horizontal="justify" vertical="justify"/>
    </xf>
    <xf numFmtId="0" fontId="8" fillId="0" borderId="0" xfId="0" applyFont="1" applyAlignment="1">
      <alignment/>
    </xf>
    <xf numFmtId="0" fontId="3" fillId="0" borderId="0" xfId="0" applyFont="1" applyFill="1" applyAlignment="1">
      <alignment horizontal="left" vertical="top"/>
    </xf>
    <xf numFmtId="0" fontId="3" fillId="0" borderId="0" xfId="0" applyFont="1" applyFill="1" applyAlignment="1">
      <alignment/>
    </xf>
    <xf numFmtId="0" fontId="3" fillId="0" borderId="0" xfId="0" applyFont="1" applyFill="1" applyAlignment="1">
      <alignment horizontal="justify"/>
    </xf>
    <xf numFmtId="0" fontId="3" fillId="0" borderId="0" xfId="0" applyFont="1" applyFill="1" applyAlignment="1">
      <alignment wrapText="1"/>
    </xf>
    <xf numFmtId="0" fontId="8" fillId="0" borderId="0" xfId="0" applyFont="1" applyFill="1" applyAlignment="1">
      <alignment/>
    </xf>
    <xf numFmtId="0" fontId="3" fillId="0" borderId="0" xfId="0" applyFont="1" applyFill="1" applyAlignment="1">
      <alignment horizontal="justify" vertical="top"/>
    </xf>
    <xf numFmtId="0" fontId="3" fillId="0" borderId="0" xfId="0" applyFont="1" applyFill="1" applyAlignment="1">
      <alignment horizontal="right"/>
    </xf>
    <xf numFmtId="0" fontId="2" fillId="0" borderId="0" xfId="0" applyFont="1" applyFill="1" applyAlignment="1">
      <alignment horizontal="justify"/>
    </xf>
    <xf numFmtId="180" fontId="3" fillId="0" borderId="0" xfId="15" applyNumberFormat="1" applyFont="1" applyFill="1" applyAlignment="1">
      <alignment horizontal="justify"/>
    </xf>
    <xf numFmtId="180" fontId="3" fillId="0" borderId="11" xfId="15" applyNumberFormat="1" applyFont="1" applyFill="1" applyBorder="1" applyAlignment="1">
      <alignment horizontal="justify"/>
    </xf>
    <xf numFmtId="37" fontId="3" fillId="0" borderId="0" xfId="0" applyNumberFormat="1" applyFont="1" applyFill="1" applyAlignment="1">
      <alignment wrapText="1"/>
    </xf>
    <xf numFmtId="0" fontId="3" fillId="0" borderId="0" xfId="0" applyFont="1" applyFill="1" applyAlignment="1">
      <alignment horizontal="justify" vertical="center" wrapText="1"/>
    </xf>
    <xf numFmtId="0" fontId="3" fillId="0" borderId="0" xfId="0" applyFont="1" applyFill="1" applyAlignment="1">
      <alignment horizontal="justify" vertical="top" wrapText="1"/>
    </xf>
    <xf numFmtId="0" fontId="11" fillId="0" borderId="0" xfId="0" applyFont="1" applyFill="1" applyAlignment="1">
      <alignment horizontal="justify" vertical="top"/>
    </xf>
    <xf numFmtId="0" fontId="8" fillId="0" borderId="0" xfId="0" applyFont="1" applyFill="1" applyAlignment="1">
      <alignment horizontal="justify" vertical="top"/>
    </xf>
    <xf numFmtId="0" fontId="8" fillId="0" borderId="0" xfId="0" applyFont="1" applyAlignment="1">
      <alignment horizontal="justify" vertical="top"/>
    </xf>
    <xf numFmtId="0" fontId="3" fillId="0" borderId="0" xfId="0" applyNumberFormat="1" applyFont="1" applyFill="1" applyAlignment="1">
      <alignment horizontal="justify" vertical="top" wrapText="1"/>
    </xf>
    <xf numFmtId="0" fontId="3" fillId="0" borderId="0" xfId="0" applyFont="1" applyFill="1" applyAlignment="1">
      <alignment horizontal="left" wrapText="1"/>
    </xf>
    <xf numFmtId="0" fontId="12" fillId="0" borderId="0" xfId="0" applyFont="1" applyFill="1" applyAlignment="1">
      <alignment horizontal="justify" vertical="center" wrapText="1"/>
    </xf>
    <xf numFmtId="0" fontId="12" fillId="0" borderId="0" xfId="0" applyFont="1" applyFill="1" applyAlignment="1">
      <alignment horizontal="justify" vertical="top" wrapText="1"/>
    </xf>
    <xf numFmtId="0" fontId="12" fillId="0" borderId="0" xfId="0" applyFont="1" applyAlignment="1">
      <alignment/>
    </xf>
    <xf numFmtId="180" fontId="3" fillId="0" borderId="0" xfId="15" applyNumberFormat="1" applyFont="1" applyAlignment="1">
      <alignment horizontal="justify"/>
    </xf>
    <xf numFmtId="0" fontId="6" fillId="0" borderId="0" xfId="0" applyFont="1" applyAlignment="1">
      <alignment horizontal="justify"/>
    </xf>
    <xf numFmtId="180" fontId="3" fillId="0" borderId="0" xfId="15" applyNumberFormat="1" applyFont="1" applyAlignment="1">
      <alignment wrapText="1"/>
    </xf>
    <xf numFmtId="180" fontId="3" fillId="0" borderId="1" xfId="15" applyNumberFormat="1" applyFont="1" applyBorder="1" applyAlignment="1">
      <alignment wrapText="1"/>
    </xf>
    <xf numFmtId="180" fontId="3" fillId="0" borderId="2" xfId="15" applyNumberFormat="1" applyFont="1" applyBorder="1" applyAlignment="1">
      <alignment wrapText="1"/>
    </xf>
    <xf numFmtId="180" fontId="3" fillId="0" borderId="0" xfId="15" applyNumberFormat="1" applyFont="1" applyBorder="1" applyAlignment="1">
      <alignment wrapText="1"/>
    </xf>
    <xf numFmtId="180" fontId="3" fillId="0" borderId="0" xfId="15" applyNumberFormat="1" applyFont="1" applyFill="1" applyAlignment="1">
      <alignment wrapText="1"/>
    </xf>
    <xf numFmtId="180" fontId="3" fillId="0" borderId="1" xfId="15" applyNumberFormat="1" applyFont="1" applyFill="1" applyBorder="1" applyAlignment="1">
      <alignment wrapText="1"/>
    </xf>
    <xf numFmtId="0" fontId="13" fillId="0" borderId="0" xfId="0" applyFont="1" applyFill="1" applyAlignment="1">
      <alignment horizontal="justify"/>
    </xf>
    <xf numFmtId="200" fontId="1" fillId="0" borderId="0" xfId="0" applyNumberFormat="1" applyFont="1" applyAlignment="1">
      <alignment/>
    </xf>
    <xf numFmtId="0" fontId="8" fillId="0" borderId="0" xfId="0" applyFont="1" applyFill="1" applyAlignment="1">
      <alignment horizontal="justify" vertical="top" wrapText="1"/>
    </xf>
    <xf numFmtId="180" fontId="3" fillId="0" borderId="0" xfId="15" applyNumberFormat="1" applyFont="1" applyFill="1" applyAlignment="1">
      <alignment horizontal="justify" vertical="center" wrapText="1"/>
    </xf>
    <xf numFmtId="3" fontId="3" fillId="0" borderId="0" xfId="15" applyNumberFormat="1" applyFont="1" applyFill="1" applyBorder="1" applyAlignment="1">
      <alignment horizontal="right"/>
    </xf>
    <xf numFmtId="41" fontId="3" fillId="0" borderId="0" xfId="15" applyNumberFormat="1" applyFont="1" applyFill="1" applyBorder="1" applyAlignment="1">
      <alignment horizontal="right"/>
    </xf>
    <xf numFmtId="43" fontId="3" fillId="0" borderId="0" xfId="15" applyFont="1" applyAlignment="1">
      <alignment horizontal="right" wrapText="1"/>
    </xf>
    <xf numFmtId="180" fontId="3" fillId="0" borderId="11" xfId="15" applyNumberFormat="1" applyFont="1" applyBorder="1" applyAlignment="1">
      <alignment horizontal="justify"/>
    </xf>
    <xf numFmtId="0" fontId="3" fillId="0" borderId="0" xfId="0" applyFont="1" applyAlignment="1">
      <alignment horizontal="justify" vertical="center"/>
    </xf>
    <xf numFmtId="0" fontId="3" fillId="0" borderId="0" xfId="0" applyFont="1" applyFill="1" applyAlignment="1">
      <alignment horizontal="justify" wrapText="1"/>
    </xf>
    <xf numFmtId="37" fontId="1" fillId="0" borderId="1" xfId="0" applyNumberFormat="1" applyFont="1" applyFill="1" applyBorder="1" applyAlignment="1">
      <alignment/>
    </xf>
    <xf numFmtId="37" fontId="1" fillId="0" borderId="0" xfId="0" applyNumberFormat="1" applyFont="1" applyFill="1" applyAlignment="1">
      <alignment/>
    </xf>
    <xf numFmtId="43" fontId="1" fillId="0" borderId="0" xfId="15" applyFont="1" applyBorder="1" applyAlignment="1">
      <alignment/>
    </xf>
    <xf numFmtId="180" fontId="1" fillId="0" borderId="0" xfId="15" applyNumberFormat="1" applyFont="1" applyFill="1" applyAlignment="1">
      <alignment horizontal="right"/>
    </xf>
    <xf numFmtId="0" fontId="0" fillId="0" borderId="0" xfId="0" applyFont="1" applyAlignment="1">
      <alignment/>
    </xf>
    <xf numFmtId="180" fontId="3" fillId="0" borderId="11" xfId="15" applyNumberFormat="1" applyFont="1" applyBorder="1" applyAlignment="1">
      <alignment horizontal="left"/>
    </xf>
    <xf numFmtId="180" fontId="3" fillId="0" borderId="0" xfId="15" applyNumberFormat="1" applyFont="1" applyFill="1" applyBorder="1" applyAlignment="1">
      <alignment horizontal="justify"/>
    </xf>
    <xf numFmtId="41" fontId="3" fillId="0" borderId="11" xfId="15" applyNumberFormat="1" applyFont="1" applyFill="1" applyBorder="1" applyAlignment="1">
      <alignment horizontal="right"/>
    </xf>
    <xf numFmtId="0" fontId="0" fillId="0" borderId="0" xfId="0" applyAlignment="1">
      <alignment wrapText="1"/>
    </xf>
    <xf numFmtId="0" fontId="3" fillId="0" borderId="0" xfId="0" applyFont="1" applyAlignment="1" quotePrefix="1">
      <alignment horizontal="justify" vertical="top"/>
    </xf>
    <xf numFmtId="0" fontId="3" fillId="0" borderId="0" xfId="0" applyFont="1" applyAlignment="1">
      <alignment horizontal="center"/>
    </xf>
    <xf numFmtId="0" fontId="8" fillId="0" borderId="0" xfId="0" applyFont="1" applyFill="1" applyAlignment="1">
      <alignment horizontal="justify" vertical="top" wrapText="1"/>
    </xf>
    <xf numFmtId="0" fontId="3" fillId="0" borderId="0" xfId="0" applyFont="1" applyFill="1" applyAlignment="1">
      <alignment horizontal="justify" vertical="center" wrapText="1"/>
    </xf>
    <xf numFmtId="0" fontId="3" fillId="0" borderId="0" xfId="0" applyNumberFormat="1" applyFont="1" applyAlignment="1">
      <alignment horizontal="justify" vertical="justify" wrapText="1"/>
    </xf>
    <xf numFmtId="0" fontId="3" fillId="0" borderId="0" xfId="0" applyNumberFormat="1" applyFont="1" applyFill="1" applyAlignment="1">
      <alignment horizontal="justify" vertical="top" wrapText="1"/>
    </xf>
    <xf numFmtId="0" fontId="2" fillId="0" borderId="0" xfId="0" applyFont="1" applyAlignment="1">
      <alignment horizontal="left" vertical="top"/>
    </xf>
    <xf numFmtId="0" fontId="1" fillId="0" borderId="0" xfId="0" applyFont="1" applyAlignment="1">
      <alignment horizontal="justify" vertical="top" wrapText="1"/>
    </xf>
    <xf numFmtId="37" fontId="4" fillId="0" borderId="0" xfId="0" applyNumberFormat="1" applyFont="1" applyAlignment="1">
      <alignment horizontal="center"/>
    </xf>
    <xf numFmtId="180" fontId="1" fillId="0" borderId="13" xfId="15" applyNumberFormat="1" applyFont="1" applyBorder="1" applyAlignment="1">
      <alignment horizontal="center"/>
    </xf>
    <xf numFmtId="180" fontId="1" fillId="0" borderId="3" xfId="15" applyNumberFormat="1" applyFont="1" applyBorder="1" applyAlignment="1">
      <alignment horizontal="center"/>
    </xf>
    <xf numFmtId="180" fontId="1" fillId="0" borderId="9" xfId="15" applyNumberFormat="1" applyFont="1" applyBorder="1" applyAlignment="1">
      <alignment horizontal="center" vertical="center" wrapText="1"/>
    </xf>
    <xf numFmtId="180" fontId="1" fillId="0" borderId="5" xfId="15" applyNumberFormat="1" applyFont="1" applyBorder="1" applyAlignment="1">
      <alignment horizontal="center" vertical="center" wrapText="1"/>
    </xf>
    <xf numFmtId="180" fontId="1" fillId="0" borderId="10" xfId="15" applyNumberFormat="1" applyFont="1" applyBorder="1" applyAlignment="1">
      <alignment horizontal="center" vertical="center" wrapText="1"/>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justify"/>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Fill="1" applyAlignment="1">
      <alignment horizontal="justify" vertical="top" wrapText="1"/>
    </xf>
    <xf numFmtId="0" fontId="0" fillId="0" borderId="0" xfId="0" applyAlignment="1">
      <alignment horizontal="justify" vertical="top" wrapText="1"/>
    </xf>
    <xf numFmtId="0" fontId="3" fillId="0" borderId="0" xfId="0" applyFont="1" applyAlignment="1">
      <alignment horizontal="justify" vertical="center" wrapText="1"/>
    </xf>
    <xf numFmtId="0" fontId="3" fillId="0" borderId="0" xfId="0" applyFont="1" applyAlignment="1">
      <alignment horizontal="justify" vertical="top" wrapText="1"/>
    </xf>
    <xf numFmtId="0" fontId="3" fillId="0" borderId="0" xfId="0" applyFont="1" applyAlignment="1">
      <alignment horizontal="left" wrapText="1"/>
    </xf>
    <xf numFmtId="0" fontId="3" fillId="0" borderId="0" xfId="0" applyFont="1" applyFill="1" applyAlignment="1">
      <alignment horizontal="justify" wrapText="1"/>
    </xf>
    <xf numFmtId="0" fontId="3" fillId="0" borderId="0" xfId="0" applyFont="1" applyAlignment="1">
      <alignment horizontal="justify" wrapText="1"/>
    </xf>
    <xf numFmtId="0" fontId="3" fillId="0" borderId="0" xfId="0" applyFont="1" applyAlignment="1">
      <alignment horizontal="justify"/>
    </xf>
    <xf numFmtId="0" fontId="3" fillId="0" borderId="0" xfId="0" applyFont="1" applyAlignment="1">
      <alignment horizontal="justify" vertical="center"/>
    </xf>
    <xf numFmtId="0" fontId="3" fillId="0" borderId="0" xfId="0" applyFont="1" applyFill="1" applyAlignment="1">
      <alignment horizontal="justify"/>
    </xf>
    <xf numFmtId="0" fontId="8" fillId="0" borderId="0" xfId="0" applyFont="1" applyAlignment="1">
      <alignment horizontal="justify" vertical="center" wrapText="1"/>
    </xf>
    <xf numFmtId="0" fontId="3" fillId="0" borderId="0" xfId="0" applyFont="1" applyAlignment="1">
      <alignment horizontal="justify" vertical="top"/>
    </xf>
    <xf numFmtId="0" fontId="2" fillId="0" borderId="0" xfId="0" applyFont="1" applyAlignment="1">
      <alignment horizontal="left"/>
    </xf>
    <xf numFmtId="0" fontId="3" fillId="0" borderId="0" xfId="0" applyFont="1" applyFill="1" applyAlignment="1">
      <alignment horizontal="justify" vertical="top"/>
    </xf>
    <xf numFmtId="0" fontId="2" fillId="0" borderId="0" xfId="0" applyFont="1" applyAlignment="1">
      <alignment horizontal="justify" wrapText="1"/>
    </xf>
    <xf numFmtId="0" fontId="0" fillId="0" borderId="0" xfId="0"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628650</xdr:colOff>
      <xdr:row>2</xdr:row>
      <xdr:rowOff>114300</xdr:rowOff>
    </xdr:to>
    <xdr:pic>
      <xdr:nvPicPr>
        <xdr:cNvPr id="1" name="Picture 1"/>
        <xdr:cNvPicPr preferRelativeResize="1">
          <a:picLocks noChangeAspect="1"/>
        </xdr:cNvPicPr>
      </xdr:nvPicPr>
      <xdr:blipFill>
        <a:blip r:embed="rId1"/>
        <a:stretch>
          <a:fillRect/>
        </a:stretch>
      </xdr:blipFill>
      <xdr:spPr>
        <a:xfrm>
          <a:off x="28575" y="28575"/>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59"/>
  <sheetViews>
    <sheetView workbookViewId="0" topLeftCell="A1">
      <selection activeCell="A24" sqref="A24"/>
    </sheetView>
  </sheetViews>
  <sheetFormatPr defaultColWidth="9.140625" defaultRowHeight="12.75"/>
  <cols>
    <col min="1" max="1" width="33.00390625" style="1" customWidth="1"/>
    <col min="2" max="2" width="4.28125" style="42" customWidth="1"/>
    <col min="3" max="3" width="13.28125" style="6" bestFit="1" customWidth="1"/>
    <col min="4" max="4" width="2.28125" style="7" customWidth="1"/>
    <col min="5" max="5" width="14.00390625" style="6" customWidth="1"/>
    <col min="6" max="6" width="2.7109375" style="7" customWidth="1"/>
    <col min="7" max="7" width="15.28125" style="6" bestFit="1" customWidth="1"/>
    <col min="8" max="8" width="2.57421875" style="7" customWidth="1"/>
    <col min="9" max="9" width="15.57421875" style="6" customWidth="1"/>
    <col min="10" max="16384" width="9.140625" style="1" customWidth="1"/>
  </cols>
  <sheetData>
    <row r="1" ht="12.75"/>
    <row r="2" ht="12.75"/>
    <row r="3" ht="12.75"/>
    <row r="4" ht="12.75">
      <c r="A4" s="1" t="s">
        <v>63</v>
      </c>
    </row>
    <row r="6" spans="1:2" ht="12.75">
      <c r="A6" s="38" t="s">
        <v>4</v>
      </c>
      <c r="B6" s="51"/>
    </row>
    <row r="7" ht="12.75">
      <c r="A7" s="1" t="s">
        <v>215</v>
      </c>
    </row>
    <row r="8" ht="12" customHeight="1"/>
    <row r="9" ht="12" customHeight="1"/>
    <row r="10" spans="3:9" ht="12" customHeight="1">
      <c r="C10" s="147" t="s">
        <v>66</v>
      </c>
      <c r="D10" s="147"/>
      <c r="E10" s="147"/>
      <c r="G10" s="147" t="s">
        <v>65</v>
      </c>
      <c r="H10" s="147"/>
      <c r="I10" s="147"/>
    </row>
    <row r="11" spans="3:9" ht="12.75">
      <c r="C11" s="12"/>
      <c r="D11" s="10"/>
      <c r="E11" s="12"/>
      <c r="F11" s="10"/>
      <c r="G11" s="12"/>
      <c r="H11" s="10"/>
      <c r="I11" s="12"/>
    </row>
    <row r="12" spans="3:9" ht="12.75">
      <c r="C12" s="69" t="s">
        <v>56</v>
      </c>
      <c r="D12" s="10"/>
      <c r="E12" s="69" t="s">
        <v>56</v>
      </c>
      <c r="F12" s="10"/>
      <c r="G12" s="69" t="s">
        <v>218</v>
      </c>
      <c r="H12" s="10"/>
      <c r="I12" s="69" t="s">
        <v>218</v>
      </c>
    </row>
    <row r="13" spans="3:9" ht="12.75">
      <c r="C13" s="69" t="s">
        <v>216</v>
      </c>
      <c r="D13" s="10"/>
      <c r="E13" s="69" t="s">
        <v>217</v>
      </c>
      <c r="F13" s="10"/>
      <c r="G13" s="69" t="s">
        <v>216</v>
      </c>
      <c r="H13" s="10"/>
      <c r="I13" s="69" t="s">
        <v>217</v>
      </c>
    </row>
    <row r="14" spans="3:9" s="42" customFormat="1" ht="12.75">
      <c r="C14" s="69" t="s">
        <v>14</v>
      </c>
      <c r="D14" s="10"/>
      <c r="E14" s="69" t="s">
        <v>14</v>
      </c>
      <c r="F14" s="10"/>
      <c r="G14" s="69" t="s">
        <v>14</v>
      </c>
      <c r="H14" s="10"/>
      <c r="I14" s="69" t="s">
        <v>14</v>
      </c>
    </row>
    <row r="15" spans="2:9" s="42" customFormat="1" ht="12.75">
      <c r="B15" s="42" t="s">
        <v>41</v>
      </c>
      <c r="C15" s="69" t="s">
        <v>137</v>
      </c>
      <c r="D15" s="10"/>
      <c r="E15" s="69" t="s">
        <v>137</v>
      </c>
      <c r="F15" s="10"/>
      <c r="G15" s="69" t="s">
        <v>137</v>
      </c>
      <c r="H15" s="10"/>
      <c r="I15" s="69" t="s">
        <v>137</v>
      </c>
    </row>
    <row r="16" ht="12.75">
      <c r="I16" s="69"/>
    </row>
    <row r="17" spans="1:9" ht="12.75">
      <c r="A17" s="1" t="s">
        <v>5</v>
      </c>
      <c r="B17" s="42">
        <v>9</v>
      </c>
      <c r="C17" s="6">
        <v>72278</v>
      </c>
      <c r="E17" s="6">
        <v>39441</v>
      </c>
      <c r="G17" s="6">
        <v>208614</v>
      </c>
      <c r="I17" s="6">
        <v>100374</v>
      </c>
    </row>
    <row r="19" spans="1:9" ht="12.75">
      <c r="A19" s="1" t="s">
        <v>67</v>
      </c>
      <c r="B19" s="42" t="s">
        <v>213</v>
      </c>
      <c r="C19" s="6">
        <v>-51997</v>
      </c>
      <c r="E19" s="6">
        <v>-29846</v>
      </c>
      <c r="G19" s="6">
        <v>-148303</v>
      </c>
      <c r="I19" s="6">
        <v>-73987</v>
      </c>
    </row>
    <row r="20" spans="3:9" ht="12.75">
      <c r="C20" s="8"/>
      <c r="E20" s="8"/>
      <c r="G20" s="8"/>
      <c r="I20" s="8"/>
    </row>
    <row r="21" spans="1:9" ht="12.75">
      <c r="A21" s="1" t="s">
        <v>69</v>
      </c>
      <c r="C21" s="6">
        <f>SUM(C17:C20)</f>
        <v>20281</v>
      </c>
      <c r="E21" s="6">
        <f>SUM(E17:E20)</f>
        <v>9595</v>
      </c>
      <c r="G21" s="6">
        <f>SUM(G17:G20)</f>
        <v>60311</v>
      </c>
      <c r="I21" s="6">
        <f>SUM(I17:I20)</f>
        <v>26387</v>
      </c>
    </row>
    <row r="22" spans="3:5" ht="12.75">
      <c r="C22" s="121"/>
      <c r="D22" s="121"/>
      <c r="E22" s="121"/>
    </row>
    <row r="23" spans="1:9" ht="12.75">
      <c r="A23" s="1" t="s">
        <v>93</v>
      </c>
      <c r="C23" s="7">
        <v>1634</v>
      </c>
      <c r="E23" s="7">
        <v>1565</v>
      </c>
      <c r="G23" s="7">
        <v>5160</v>
      </c>
      <c r="I23" s="7">
        <v>7106</v>
      </c>
    </row>
    <row r="24" spans="3:9" ht="12.75">
      <c r="C24" s="7"/>
      <c r="E24" s="7"/>
      <c r="G24" s="7"/>
      <c r="I24" s="7"/>
    </row>
    <row r="25" spans="1:9" ht="12.75">
      <c r="A25" s="1" t="s">
        <v>81</v>
      </c>
      <c r="C25" s="6">
        <v>-1961</v>
      </c>
      <c r="E25" s="6">
        <v>-1209</v>
      </c>
      <c r="G25" s="6">
        <v>-4963</v>
      </c>
      <c r="I25" s="6">
        <v>-3259</v>
      </c>
    </row>
    <row r="26" spans="3:9" ht="12.75">
      <c r="C26" s="7"/>
      <c r="E26" s="7"/>
      <c r="G26" s="7"/>
      <c r="I26" s="7"/>
    </row>
    <row r="27" spans="1:9" ht="12.75">
      <c r="A27" s="1" t="s">
        <v>94</v>
      </c>
      <c r="C27" s="7">
        <v>-1389</v>
      </c>
      <c r="E27" s="7">
        <v>-211</v>
      </c>
      <c r="G27" s="7">
        <v>-4878</v>
      </c>
      <c r="I27" s="7">
        <v>-1136</v>
      </c>
    </row>
    <row r="28" spans="3:9" ht="12.75">
      <c r="C28" s="7"/>
      <c r="E28" s="7"/>
      <c r="G28" s="7"/>
      <c r="I28" s="7"/>
    </row>
    <row r="29" spans="1:9" ht="12.75">
      <c r="A29" s="1" t="s">
        <v>43</v>
      </c>
      <c r="C29" s="7">
        <v>-552</v>
      </c>
      <c r="E29" s="7">
        <v>-855</v>
      </c>
      <c r="G29" s="7">
        <v>-1580</v>
      </c>
      <c r="I29" s="7">
        <v>-2918</v>
      </c>
    </row>
    <row r="30" spans="3:9" ht="12.75">
      <c r="C30" s="8"/>
      <c r="E30" s="8"/>
      <c r="G30" s="8"/>
      <c r="I30" s="8"/>
    </row>
    <row r="31" spans="1:9" ht="12.75">
      <c r="A31" s="1" t="s">
        <v>226</v>
      </c>
      <c r="C31" s="6">
        <f>SUM(C21:C29)</f>
        <v>18013</v>
      </c>
      <c r="E31" s="131">
        <f>SUM(E21:E29)</f>
        <v>8885</v>
      </c>
      <c r="G31" s="6">
        <f>SUM(G21:G29)</f>
        <v>54050</v>
      </c>
      <c r="I31" s="6">
        <f>SUM(I21:I29)</f>
        <v>26180</v>
      </c>
    </row>
    <row r="32" spans="3:9" ht="12.75">
      <c r="C32" s="7"/>
      <c r="E32" s="7"/>
      <c r="G32" s="7"/>
      <c r="I32" s="7"/>
    </row>
    <row r="33" spans="1:9" ht="12.75">
      <c r="A33" s="1" t="s">
        <v>225</v>
      </c>
      <c r="C33" s="13">
        <v>0</v>
      </c>
      <c r="D33" s="18"/>
      <c r="E33" s="133">
        <v>184</v>
      </c>
      <c r="F33" s="18"/>
      <c r="G33" s="13">
        <v>0</v>
      </c>
      <c r="H33" s="18"/>
      <c r="I33" s="133">
        <v>184</v>
      </c>
    </row>
    <row r="34" spans="3:9" ht="12.75">
      <c r="C34" s="8"/>
      <c r="E34" s="130"/>
      <c r="G34" s="8"/>
      <c r="I34" s="8"/>
    </row>
    <row r="35" spans="1:9" ht="12.75">
      <c r="A35" s="1" t="s">
        <v>95</v>
      </c>
      <c r="B35" s="42">
        <v>9</v>
      </c>
      <c r="C35" s="6">
        <f>SUM(C31:C34)</f>
        <v>18013</v>
      </c>
      <c r="E35" s="6">
        <f>SUM(E31:E34)</f>
        <v>9069</v>
      </c>
      <c r="G35" s="6">
        <f>SUM(G31:G34)</f>
        <v>54050</v>
      </c>
      <c r="I35" s="6">
        <f>SUM(I31:I34)</f>
        <v>26364</v>
      </c>
    </row>
    <row r="37" spans="1:9" ht="12.75">
      <c r="A37" s="1" t="s">
        <v>96</v>
      </c>
      <c r="B37" s="42">
        <v>20</v>
      </c>
      <c r="C37" s="7">
        <v>-537</v>
      </c>
      <c r="E37" s="7">
        <v>-1986</v>
      </c>
      <c r="G37" s="7">
        <v>-1759</v>
      </c>
      <c r="I37" s="7">
        <v>-4263</v>
      </c>
    </row>
    <row r="38" spans="3:9" ht="12.75">
      <c r="C38" s="7"/>
      <c r="E38" s="7"/>
      <c r="G38" s="7"/>
      <c r="I38" s="7"/>
    </row>
    <row r="39" spans="1:9" ht="13.5" thickBot="1">
      <c r="A39" s="1" t="s">
        <v>97</v>
      </c>
      <c r="C39" s="9">
        <f>SUM(C35:C37)</f>
        <v>17476</v>
      </c>
      <c r="E39" s="9">
        <f>SUM(E35:E37)</f>
        <v>7083</v>
      </c>
      <c r="G39" s="9">
        <f>SUM(G35:G37)</f>
        <v>52291</v>
      </c>
      <c r="I39" s="9">
        <f>SUM(I35:I37)</f>
        <v>22101</v>
      </c>
    </row>
    <row r="40" ht="13.5" thickTop="1"/>
    <row r="41" spans="1:9" ht="12.75">
      <c r="A41" s="1" t="s">
        <v>98</v>
      </c>
      <c r="C41" s="7"/>
      <c r="E41" s="7"/>
      <c r="G41" s="7"/>
      <c r="I41" s="7"/>
    </row>
    <row r="42" spans="1:9" ht="12.75">
      <c r="A42" s="1" t="s">
        <v>99</v>
      </c>
      <c r="C42" s="7">
        <f>C39</f>
        <v>17476</v>
      </c>
      <c r="E42" s="7">
        <v>7083</v>
      </c>
      <c r="G42" s="7">
        <f>G39</f>
        <v>52291</v>
      </c>
      <c r="I42" s="7">
        <v>22083</v>
      </c>
    </row>
    <row r="43" spans="1:9" ht="12.75">
      <c r="A43" s="1" t="s">
        <v>68</v>
      </c>
      <c r="C43" s="18">
        <v>0</v>
      </c>
      <c r="E43" s="132">
        <v>0</v>
      </c>
      <c r="G43" s="18">
        <v>0</v>
      </c>
      <c r="I43" s="7">
        <v>18</v>
      </c>
    </row>
    <row r="44" spans="3:9" ht="13.5" thickBot="1">
      <c r="C44" s="9">
        <f>SUM(C42:C43)</f>
        <v>17476</v>
      </c>
      <c r="E44" s="9">
        <f>SUM(E42:E43)</f>
        <v>7083</v>
      </c>
      <c r="G44" s="9">
        <f>SUM(G42:G43)</f>
        <v>52291</v>
      </c>
      <c r="I44" s="9">
        <f>SUM(I42:I43)</f>
        <v>22101</v>
      </c>
    </row>
    <row r="45" ht="13.5" thickTop="1"/>
    <row r="46" ht="12.75">
      <c r="A46" s="1" t="s">
        <v>100</v>
      </c>
    </row>
    <row r="47" ht="12.75">
      <c r="A47" s="1" t="s">
        <v>101</v>
      </c>
    </row>
    <row r="49" spans="1:9" ht="12.75">
      <c r="A49" s="4" t="s">
        <v>6</v>
      </c>
      <c r="B49" s="52">
        <v>28</v>
      </c>
      <c r="C49" s="11">
        <f>+Notes!C262</f>
        <v>4.995812048151441</v>
      </c>
      <c r="E49" s="63">
        <v>2.1205697964755967</v>
      </c>
      <c r="G49" s="54">
        <f>+Notes!D262</f>
        <v>15.143292365076976</v>
      </c>
      <c r="I49" s="63">
        <v>6.611577670992949</v>
      </c>
    </row>
    <row r="51" spans="1:9" ht="13.5" thickBot="1">
      <c r="A51" s="4" t="s">
        <v>7</v>
      </c>
      <c r="B51" s="52">
        <v>28</v>
      </c>
      <c r="C51" s="77">
        <f>Notes!C275</f>
        <v>4.8498370992002044</v>
      </c>
      <c r="E51" s="77">
        <v>2.1016743962470734</v>
      </c>
      <c r="G51" s="77">
        <f>Notes!D275</f>
        <v>14.57068976086581</v>
      </c>
      <c r="I51" s="77" t="s">
        <v>80</v>
      </c>
    </row>
    <row r="52" ht="13.5" thickTop="1"/>
    <row r="55" ht="12.75">
      <c r="A55" s="1" t="s">
        <v>64</v>
      </c>
    </row>
    <row r="56" spans="1:9" ht="25.5" customHeight="1">
      <c r="A56" s="146" t="s">
        <v>144</v>
      </c>
      <c r="B56" s="146"/>
      <c r="C56" s="146"/>
      <c r="D56" s="146"/>
      <c r="E56" s="146"/>
      <c r="F56" s="146"/>
      <c r="G56" s="146"/>
      <c r="H56" s="146"/>
      <c r="I56" s="146"/>
    </row>
    <row r="59" ht="12.75">
      <c r="C59" s="1"/>
    </row>
  </sheetData>
  <sheetProtection password="D1C0" sheet="1" objects="1" scenarios="1" selectLockedCells="1" selectUnlockedCells="1"/>
  <mergeCells count="3">
    <mergeCell ref="A56:I56"/>
    <mergeCell ref="C10:E10"/>
    <mergeCell ref="G10:I10"/>
  </mergeCells>
  <printOptions/>
  <pageMargins left="0.42" right="0.6" top="0.5" bottom="0.5" header="0.5" footer="0.5"/>
  <pageSetup fitToHeight="1" fitToWidth="1" horizontalDpi="600" verticalDpi="600" orientation="portrait"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G60"/>
  <sheetViews>
    <sheetView workbookViewId="0" topLeftCell="A1">
      <selection activeCell="A28" sqref="A28"/>
    </sheetView>
  </sheetViews>
  <sheetFormatPr defaultColWidth="9.140625" defaultRowHeight="12.75"/>
  <cols>
    <col min="1" max="1" width="55.00390625" style="1" customWidth="1"/>
    <col min="2" max="2" width="4.7109375" style="42" bestFit="1" customWidth="1"/>
    <col min="3" max="3" width="12.00390625" style="13" bestFit="1" customWidth="1"/>
    <col min="4" max="4" width="1.7109375" style="1" customWidth="1"/>
    <col min="5" max="5" width="10.8515625" style="6" bestFit="1" customWidth="1"/>
    <col min="6" max="16384" width="9.140625" style="1" customWidth="1"/>
  </cols>
  <sheetData>
    <row r="1" ht="12.75"/>
    <row r="2" ht="12.75"/>
    <row r="3" ht="12.75"/>
    <row r="4" ht="12.75">
      <c r="A4" s="1" t="s">
        <v>63</v>
      </c>
    </row>
    <row r="6" ht="12.75">
      <c r="A6" s="38" t="s">
        <v>8</v>
      </c>
    </row>
    <row r="7" ht="12.75">
      <c r="A7" s="1" t="s">
        <v>219</v>
      </c>
    </row>
    <row r="9" spans="3:5" ht="12.75">
      <c r="C9" s="68" t="s">
        <v>115</v>
      </c>
      <c r="E9" s="69" t="s">
        <v>116</v>
      </c>
    </row>
    <row r="10" spans="3:5" ht="12.75">
      <c r="C10" s="68" t="s">
        <v>216</v>
      </c>
      <c r="D10" s="42"/>
      <c r="E10" s="68" t="s">
        <v>155</v>
      </c>
    </row>
    <row r="11" spans="3:5" ht="12.75">
      <c r="C11" s="68" t="s">
        <v>14</v>
      </c>
      <c r="D11" s="42"/>
      <c r="E11" s="69" t="s">
        <v>14</v>
      </c>
    </row>
    <row r="12" spans="2:5" ht="12.75">
      <c r="B12" s="42" t="s">
        <v>41</v>
      </c>
      <c r="C12" s="69" t="s">
        <v>137</v>
      </c>
      <c r="E12" s="69" t="s">
        <v>138</v>
      </c>
    </row>
    <row r="13" spans="3:5" ht="12.75">
      <c r="C13" s="68"/>
      <c r="E13" s="69" t="s">
        <v>91</v>
      </c>
    </row>
    <row r="14" spans="1:5" ht="12.75">
      <c r="A14" s="38" t="s">
        <v>103</v>
      </c>
      <c r="C14" s="68"/>
      <c r="E14" s="69"/>
    </row>
    <row r="15" ht="12.75">
      <c r="A15" s="38" t="s">
        <v>104</v>
      </c>
    </row>
    <row r="16" spans="1:5" ht="12.75">
      <c r="A16" s="1" t="s">
        <v>117</v>
      </c>
      <c r="C16" s="18">
        <v>66511</v>
      </c>
      <c r="D16" s="2"/>
      <c r="E16" s="18">
        <f>69379-4445</f>
        <v>64934</v>
      </c>
    </row>
    <row r="17" spans="1:5" ht="12.75">
      <c r="A17" s="1" t="s">
        <v>152</v>
      </c>
      <c r="B17" s="42">
        <v>2</v>
      </c>
      <c r="C17" s="18">
        <v>4492</v>
      </c>
      <c r="D17" s="2"/>
      <c r="E17" s="18">
        <v>4445</v>
      </c>
    </row>
    <row r="18" spans="1:5" ht="12.75">
      <c r="A18" s="1" t="s">
        <v>178</v>
      </c>
      <c r="C18" s="18">
        <v>5884</v>
      </c>
      <c r="E18" s="18">
        <v>5884</v>
      </c>
    </row>
    <row r="19" spans="3:5" ht="12.75">
      <c r="C19" s="78">
        <f>SUM(C16:C18)</f>
        <v>76887</v>
      </c>
      <c r="E19" s="78">
        <f>SUM(E16:E18)</f>
        <v>75263</v>
      </c>
    </row>
    <row r="20" ht="12.75">
      <c r="C20" s="18"/>
    </row>
    <row r="21" ht="12.75">
      <c r="A21" s="38" t="s">
        <v>105</v>
      </c>
    </row>
    <row r="22" spans="1:5" ht="12.75">
      <c r="A22" s="1" t="s">
        <v>9</v>
      </c>
      <c r="C22" s="13">
        <v>262931</v>
      </c>
      <c r="E22" s="13">
        <v>170588</v>
      </c>
    </row>
    <row r="23" spans="1:5" ht="12.75">
      <c r="A23" s="1" t="s">
        <v>118</v>
      </c>
      <c r="C23" s="13">
        <v>6369</v>
      </c>
      <c r="E23" s="13">
        <v>6499</v>
      </c>
    </row>
    <row r="24" spans="1:5" ht="12.75">
      <c r="A24" s="1" t="s">
        <v>119</v>
      </c>
      <c r="B24" s="42">
        <v>16</v>
      </c>
      <c r="C24" s="13">
        <v>37334</v>
      </c>
      <c r="E24" s="13">
        <v>12093</v>
      </c>
    </row>
    <row r="25" spans="1:5" ht="12.75">
      <c r="A25" s="1" t="s">
        <v>120</v>
      </c>
      <c r="C25" s="13">
        <v>148</v>
      </c>
      <c r="E25" s="13">
        <v>131</v>
      </c>
    </row>
    <row r="26" spans="1:5" ht="12.75">
      <c r="A26" s="1" t="s">
        <v>84</v>
      </c>
      <c r="C26" s="13">
        <v>43078</v>
      </c>
      <c r="E26" s="13">
        <v>28143</v>
      </c>
    </row>
    <row r="27" spans="3:5" ht="12.75">
      <c r="C27" s="16">
        <f>SUM(C22:C26)</f>
        <v>349860</v>
      </c>
      <c r="E27" s="41">
        <f>SUM(E22:E26)</f>
        <v>217454</v>
      </c>
    </row>
    <row r="29" spans="1:5" ht="13.5" thickBot="1">
      <c r="A29" s="38" t="s">
        <v>106</v>
      </c>
      <c r="C29" s="17">
        <f>+C19+C27</f>
        <v>426747</v>
      </c>
      <c r="E29" s="17">
        <f>+E19+E27</f>
        <v>292717</v>
      </c>
    </row>
    <row r="30" ht="13.5" thickTop="1">
      <c r="A30" s="38"/>
    </row>
    <row r="31" ht="12.75">
      <c r="A31" s="38" t="s">
        <v>107</v>
      </c>
    </row>
    <row r="32" ht="12.75">
      <c r="A32" s="38" t="s">
        <v>108</v>
      </c>
    </row>
    <row r="33" spans="1:5" ht="12.75">
      <c r="A33" s="1" t="s">
        <v>121</v>
      </c>
      <c r="C33" s="13">
        <f>'ES'!C57</f>
        <v>69991</v>
      </c>
      <c r="E33" s="13">
        <v>67017</v>
      </c>
    </row>
    <row r="34" spans="1:5" ht="12.75">
      <c r="A34" s="1" t="s">
        <v>122</v>
      </c>
      <c r="C34" s="13">
        <f>'ES'!D57</f>
        <v>14792</v>
      </c>
      <c r="E34" s="13">
        <v>10184</v>
      </c>
    </row>
    <row r="35" spans="1:5" ht="12.75">
      <c r="A35" s="1" t="s">
        <v>123</v>
      </c>
      <c r="C35" s="13">
        <f>'ES'!E57</f>
        <v>-4123</v>
      </c>
      <c r="E35" s="13">
        <v>-2238</v>
      </c>
    </row>
    <row r="36" spans="1:5" ht="12.75">
      <c r="A36" s="1" t="s">
        <v>124</v>
      </c>
      <c r="C36" s="13">
        <f>'ES'!F57</f>
        <v>120097</v>
      </c>
      <c r="E36" s="13">
        <v>74539</v>
      </c>
    </row>
    <row r="37" spans="1:5" ht="12.75">
      <c r="A37" s="38" t="s">
        <v>109</v>
      </c>
      <c r="C37" s="16">
        <f>SUM(C33:C36)</f>
        <v>200757</v>
      </c>
      <c r="E37" s="16">
        <f>SUM(E33:E36)</f>
        <v>149502</v>
      </c>
    </row>
    <row r="38" ht="12.75">
      <c r="A38" s="38"/>
    </row>
    <row r="39" ht="12.75">
      <c r="A39" s="38" t="s">
        <v>110</v>
      </c>
    </row>
    <row r="40" spans="1:5" ht="12.75">
      <c r="A40" s="1" t="s">
        <v>127</v>
      </c>
      <c r="B40" s="42">
        <v>24</v>
      </c>
      <c r="C40" s="13">
        <v>3326</v>
      </c>
      <c r="E40" s="13">
        <v>4897</v>
      </c>
    </row>
    <row r="41" spans="1:5" ht="12.75">
      <c r="A41" s="1" t="s">
        <v>23</v>
      </c>
      <c r="C41" s="13">
        <v>8132</v>
      </c>
      <c r="E41" s="13">
        <v>10032</v>
      </c>
    </row>
    <row r="42" spans="3:5" ht="12.75">
      <c r="C42" s="16">
        <f>SUM(C40:C41)</f>
        <v>11458</v>
      </c>
      <c r="E42" s="16">
        <f>SUM(E40:E41)</f>
        <v>14929</v>
      </c>
    </row>
    <row r="43" ht="12.75">
      <c r="A43" s="38"/>
    </row>
    <row r="44" ht="12.75">
      <c r="A44" s="38" t="s">
        <v>111</v>
      </c>
    </row>
    <row r="45" spans="1:5" ht="12.75">
      <c r="A45" s="1" t="s">
        <v>127</v>
      </c>
      <c r="B45" s="42">
        <v>24</v>
      </c>
      <c r="C45" s="13">
        <v>76258</v>
      </c>
      <c r="E45" s="13">
        <v>26710</v>
      </c>
    </row>
    <row r="46" spans="1:5" ht="12.75">
      <c r="A46" s="1" t="s">
        <v>125</v>
      </c>
      <c r="C46" s="13">
        <v>8982</v>
      </c>
      <c r="E46" s="13">
        <v>3200</v>
      </c>
    </row>
    <row r="47" spans="1:5" ht="12.75">
      <c r="A47" s="1" t="s">
        <v>126</v>
      </c>
      <c r="B47" s="42">
        <v>16</v>
      </c>
      <c r="C47" s="13">
        <v>127187</v>
      </c>
      <c r="E47" s="13">
        <v>95834</v>
      </c>
    </row>
    <row r="48" spans="1:5" ht="12.75">
      <c r="A48" s="1" t="s">
        <v>128</v>
      </c>
      <c r="C48" s="13">
        <v>2105</v>
      </c>
      <c r="E48" s="13">
        <v>2542</v>
      </c>
    </row>
    <row r="49" spans="3:5" ht="12.75">
      <c r="C49" s="16">
        <f>SUM(C45:C48)</f>
        <v>214532</v>
      </c>
      <c r="E49" s="16">
        <f>SUM(E45:E48)</f>
        <v>128286</v>
      </c>
    </row>
    <row r="50" spans="3:5" ht="12.75">
      <c r="C50" s="39"/>
      <c r="E50" s="40"/>
    </row>
    <row r="51" spans="1:5" ht="12.75">
      <c r="A51" s="38" t="s">
        <v>112</v>
      </c>
      <c r="C51" s="16">
        <f>+C42+C49</f>
        <v>225990</v>
      </c>
      <c r="E51" s="16">
        <f>+E42+E49</f>
        <v>143215</v>
      </c>
    </row>
    <row r="53" spans="1:5" ht="13.5" thickBot="1">
      <c r="A53" s="38" t="s">
        <v>113</v>
      </c>
      <c r="B53" s="1"/>
      <c r="C53" s="64">
        <f>+C37+C51</f>
        <v>426747</v>
      </c>
      <c r="E53" s="64">
        <f>+E37+E51</f>
        <v>292717</v>
      </c>
    </row>
    <row r="54" spans="2:5" ht="13.5" thickTop="1">
      <c r="B54" s="1"/>
      <c r="C54" s="1"/>
      <c r="E54" s="1"/>
    </row>
    <row r="55" spans="3:5" ht="12.75">
      <c r="C55" s="1"/>
      <c r="E55" s="1"/>
    </row>
    <row r="56" spans="1:5" ht="13.5" thickBot="1">
      <c r="A56" s="1" t="s">
        <v>135</v>
      </c>
      <c r="C56" s="56">
        <f>C37/(C33/0.2)</f>
        <v>0.573665185523853</v>
      </c>
      <c r="E56" s="56">
        <f>E37/(E33/0.2)</f>
        <v>0.44616142172881507</v>
      </c>
    </row>
    <row r="57" spans="2:7" ht="13.5" thickTop="1">
      <c r="B57" s="10"/>
      <c r="C57" s="6"/>
      <c r="D57" s="7"/>
      <c r="F57" s="7"/>
      <c r="G57" s="6"/>
    </row>
    <row r="58" spans="2:7" ht="12.75">
      <c r="B58" s="10"/>
      <c r="C58" s="6"/>
      <c r="D58" s="7"/>
      <c r="F58" s="7"/>
      <c r="G58" s="6"/>
    </row>
    <row r="59" spans="1:7" ht="12.75">
      <c r="A59" s="1" t="s">
        <v>64</v>
      </c>
      <c r="B59" s="10"/>
      <c r="C59" s="6"/>
      <c r="D59" s="7"/>
      <c r="F59" s="7"/>
      <c r="G59" s="6"/>
    </row>
    <row r="60" spans="1:7" ht="40.5" customHeight="1">
      <c r="A60" s="146" t="s">
        <v>143</v>
      </c>
      <c r="B60" s="146"/>
      <c r="C60" s="146"/>
      <c r="D60" s="146"/>
      <c r="E60" s="146"/>
      <c r="F60" s="35"/>
      <c r="G60" s="35"/>
    </row>
  </sheetData>
  <sheetProtection password="D1C0" sheet="1" objects="1" scenarios="1" selectLockedCells="1" selectUnlockedCells="1"/>
  <mergeCells count="1">
    <mergeCell ref="A60:E60"/>
  </mergeCells>
  <printOptions/>
  <pageMargins left="0.75" right="0.75" top="0.5" bottom="0.5" header="0.5" footer="0.5"/>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63"/>
  <sheetViews>
    <sheetView workbookViewId="0" topLeftCell="A1">
      <selection activeCell="E52" sqref="E52"/>
    </sheetView>
  </sheetViews>
  <sheetFormatPr defaultColWidth="9.140625" defaultRowHeight="12.75"/>
  <cols>
    <col min="1" max="1" width="34.140625" style="1" customWidth="1"/>
    <col min="2" max="2" width="6.57421875" style="42" customWidth="1"/>
    <col min="3" max="3" width="9.8515625" style="13" bestFit="1" customWidth="1"/>
    <col min="4" max="4" width="9.8515625" style="18" bestFit="1" customWidth="1"/>
    <col min="5" max="5" width="9.8515625" style="1" bestFit="1" customWidth="1"/>
    <col min="6" max="6" width="10.8515625" style="6" bestFit="1" customWidth="1"/>
    <col min="7" max="7" width="9.8515625" style="2" bestFit="1" customWidth="1"/>
    <col min="8" max="8" width="9.7109375" style="13" customWidth="1"/>
    <col min="9" max="9" width="9.28125" style="1" customWidth="1"/>
    <col min="10" max="16384" width="9.140625" style="1" customWidth="1"/>
  </cols>
  <sheetData>
    <row r="1" ht="12.75"/>
    <row r="2" ht="12.75"/>
    <row r="3" ht="12.75"/>
    <row r="4" spans="1:2" ht="12.75">
      <c r="A4" s="1" t="s">
        <v>63</v>
      </c>
      <c r="B4" s="14"/>
    </row>
    <row r="6" spans="1:2" ht="12.75">
      <c r="A6" s="38" t="s">
        <v>46</v>
      </c>
      <c r="B6" s="51"/>
    </row>
    <row r="7" ht="12.75">
      <c r="A7" s="1" t="s">
        <v>215</v>
      </c>
    </row>
    <row r="10" spans="3:9" ht="12.75">
      <c r="C10" s="148" t="s">
        <v>129</v>
      </c>
      <c r="D10" s="149"/>
      <c r="E10" s="149"/>
      <c r="F10" s="149"/>
      <c r="G10" s="149"/>
      <c r="H10" s="150" t="s">
        <v>68</v>
      </c>
      <c r="I10" s="150" t="s">
        <v>109</v>
      </c>
    </row>
    <row r="11" spans="3:9" ht="12.75">
      <c r="C11" s="153" t="s">
        <v>10</v>
      </c>
      <c r="D11" s="154"/>
      <c r="E11" s="155"/>
      <c r="F11" s="72" t="s">
        <v>11</v>
      </c>
      <c r="G11" s="5"/>
      <c r="H11" s="151"/>
      <c r="I11" s="151"/>
    </row>
    <row r="12" spans="3:9" ht="12.75">
      <c r="C12" s="46" t="s">
        <v>29</v>
      </c>
      <c r="D12" s="47" t="s">
        <v>29</v>
      </c>
      <c r="E12" s="49" t="s">
        <v>42</v>
      </c>
      <c r="F12" s="50" t="s">
        <v>12</v>
      </c>
      <c r="G12" s="5" t="s">
        <v>13</v>
      </c>
      <c r="H12" s="151"/>
      <c r="I12" s="151"/>
    </row>
    <row r="13" spans="3:9" ht="12.75">
      <c r="C13" s="34" t="s">
        <v>86</v>
      </c>
      <c r="D13" s="33" t="s">
        <v>87</v>
      </c>
      <c r="E13" s="5" t="s">
        <v>88</v>
      </c>
      <c r="F13" s="37" t="s">
        <v>132</v>
      </c>
      <c r="G13" s="5"/>
      <c r="H13" s="151"/>
      <c r="I13" s="151"/>
    </row>
    <row r="14" spans="3:9" ht="12.75">
      <c r="C14" s="48"/>
      <c r="D14" s="3"/>
      <c r="E14" s="45" t="s">
        <v>89</v>
      </c>
      <c r="F14" s="53"/>
      <c r="G14" s="85"/>
      <c r="H14" s="152"/>
      <c r="I14" s="152"/>
    </row>
    <row r="15" spans="3:9" ht="12.75">
      <c r="C15" s="33" t="s">
        <v>14</v>
      </c>
      <c r="D15" s="33" t="s">
        <v>14</v>
      </c>
      <c r="E15" s="5" t="s">
        <v>14</v>
      </c>
      <c r="F15" s="10" t="s">
        <v>14</v>
      </c>
      <c r="G15" s="10" t="s">
        <v>14</v>
      </c>
      <c r="H15" s="33" t="s">
        <v>14</v>
      </c>
      <c r="I15" s="33" t="s">
        <v>14</v>
      </c>
    </row>
    <row r="16" spans="3:9" ht="12" customHeight="1">
      <c r="C16" s="14" t="s">
        <v>92</v>
      </c>
      <c r="D16" s="14" t="s">
        <v>92</v>
      </c>
      <c r="E16" s="14" t="s">
        <v>92</v>
      </c>
      <c r="F16" s="14" t="s">
        <v>92</v>
      </c>
      <c r="G16" s="14" t="s">
        <v>92</v>
      </c>
      <c r="H16" s="14" t="s">
        <v>92</v>
      </c>
      <c r="I16" s="14" t="s">
        <v>92</v>
      </c>
    </row>
    <row r="17" spans="3:8" ht="12" customHeight="1">
      <c r="C17" s="14"/>
      <c r="D17" s="14"/>
      <c r="E17" s="14"/>
      <c r="F17" s="14"/>
      <c r="H17" s="14"/>
    </row>
    <row r="18" ht="12" customHeight="1">
      <c r="A18" s="86" t="s">
        <v>220</v>
      </c>
    </row>
    <row r="19" ht="12" customHeight="1">
      <c r="A19" s="38"/>
    </row>
    <row r="20" spans="1:9" ht="12" customHeight="1">
      <c r="A20" s="38" t="s">
        <v>133</v>
      </c>
      <c r="C20" s="13">
        <v>66800</v>
      </c>
      <c r="D20" s="18">
        <v>9851</v>
      </c>
      <c r="E20" s="13">
        <v>-135</v>
      </c>
      <c r="F20" s="6">
        <v>39845</v>
      </c>
      <c r="G20" s="79">
        <f>SUM(C20:F20)</f>
        <v>116361</v>
      </c>
      <c r="H20" s="18">
        <v>13</v>
      </c>
      <c r="I20" s="80">
        <f>+G20+H20</f>
        <v>116374</v>
      </c>
    </row>
    <row r="21" spans="1:9" ht="12" customHeight="1">
      <c r="A21" s="38"/>
      <c r="E21" s="13"/>
      <c r="G21" s="79"/>
      <c r="H21" s="18"/>
      <c r="I21" s="80"/>
    </row>
    <row r="22" spans="1:9" ht="12" customHeight="1">
      <c r="A22" s="1" t="s">
        <v>114</v>
      </c>
      <c r="C22" s="13">
        <v>0</v>
      </c>
      <c r="D22" s="18">
        <v>0</v>
      </c>
      <c r="E22" s="13">
        <v>0</v>
      </c>
      <c r="F22" s="6">
        <v>3754</v>
      </c>
      <c r="G22" s="79">
        <f>SUM(C22:F22)</f>
        <v>3754</v>
      </c>
      <c r="H22" s="18">
        <v>0</v>
      </c>
      <c r="I22" s="80">
        <f>+G22+H22</f>
        <v>3754</v>
      </c>
    </row>
    <row r="23" ht="12" customHeight="1"/>
    <row r="24" spans="1:9" ht="12" customHeight="1">
      <c r="A24" s="1" t="s">
        <v>174</v>
      </c>
      <c r="C24" s="13">
        <v>50</v>
      </c>
      <c r="D24" s="18">
        <v>76</v>
      </c>
      <c r="E24" s="13">
        <v>0</v>
      </c>
      <c r="F24" s="13">
        <v>0</v>
      </c>
      <c r="G24" s="79">
        <f>SUM(C24:F24)</f>
        <v>126</v>
      </c>
      <c r="H24" s="18">
        <v>0</v>
      </c>
      <c r="I24" s="80">
        <f>+G24+H24</f>
        <v>126</v>
      </c>
    </row>
    <row r="25" ht="12" customHeight="1">
      <c r="A25" s="1" t="s">
        <v>175</v>
      </c>
    </row>
    <row r="26" ht="12" customHeight="1"/>
    <row r="27" spans="1:9" ht="12" customHeight="1">
      <c r="A27" s="1" t="s">
        <v>208</v>
      </c>
      <c r="C27" s="18">
        <v>0</v>
      </c>
      <c r="D27" s="18">
        <v>-2</v>
      </c>
      <c r="E27" s="18">
        <v>0</v>
      </c>
      <c r="F27" s="18">
        <v>0</v>
      </c>
      <c r="G27" s="79">
        <f>SUM(C27:F27)</f>
        <v>-2</v>
      </c>
      <c r="H27" s="18">
        <v>0</v>
      </c>
      <c r="I27" s="80">
        <f>+G27+H27</f>
        <v>-2</v>
      </c>
    </row>
    <row r="28" ht="12" customHeight="1"/>
    <row r="29" spans="1:9" ht="12.75">
      <c r="A29" s="1" t="s">
        <v>97</v>
      </c>
      <c r="C29" s="18">
        <v>0</v>
      </c>
      <c r="D29" s="18">
        <v>0</v>
      </c>
      <c r="E29" s="18">
        <v>0</v>
      </c>
      <c r="F29" s="6">
        <f>'IS'!I42</f>
        <v>22083</v>
      </c>
      <c r="G29" s="79">
        <f>SUM(C29:F29)</f>
        <v>22083</v>
      </c>
      <c r="H29" s="18">
        <f>'IS'!I43</f>
        <v>18</v>
      </c>
      <c r="I29" s="80">
        <f>+G29+H29</f>
        <v>22101</v>
      </c>
    </row>
    <row r="30" ht="12" customHeight="1"/>
    <row r="31" spans="1:8" ht="12.75">
      <c r="A31" s="43" t="s">
        <v>130</v>
      </c>
      <c r="H31" s="18"/>
    </row>
    <row r="32" spans="1:9" ht="12.75">
      <c r="A32" s="1" t="s">
        <v>131</v>
      </c>
      <c r="C32" s="18">
        <v>0</v>
      </c>
      <c r="D32" s="18">
        <v>0</v>
      </c>
      <c r="E32" s="44">
        <v>-529</v>
      </c>
      <c r="F32" s="18">
        <v>0</v>
      </c>
      <c r="G32" s="79">
        <f>SUM(C32:F32)</f>
        <v>-529</v>
      </c>
      <c r="H32" s="18">
        <v>0</v>
      </c>
      <c r="I32" s="80">
        <f>+G32+H32</f>
        <v>-529</v>
      </c>
    </row>
    <row r="33" spans="3:9" ht="12.75">
      <c r="C33" s="18"/>
      <c r="E33" s="44"/>
      <c r="F33" s="18"/>
      <c r="G33" s="79"/>
      <c r="H33" s="18"/>
      <c r="I33" s="80"/>
    </row>
    <row r="34" spans="1:9" ht="12.75">
      <c r="A34" s="1" t="s">
        <v>196</v>
      </c>
      <c r="C34" s="18"/>
      <c r="E34" s="44"/>
      <c r="F34" s="18"/>
      <c r="G34" s="79"/>
      <c r="H34" s="18"/>
      <c r="I34" s="80"/>
    </row>
    <row r="35" spans="1:9" ht="12.75">
      <c r="A35" s="1" t="s">
        <v>197</v>
      </c>
      <c r="C35" s="18">
        <v>0</v>
      </c>
      <c r="D35" s="18">
        <v>0</v>
      </c>
      <c r="E35" s="44">
        <v>0</v>
      </c>
      <c r="F35" s="18">
        <v>-3279</v>
      </c>
      <c r="G35" s="79">
        <f>SUM(C35:F35)</f>
        <v>-3279</v>
      </c>
      <c r="H35" s="18">
        <v>0</v>
      </c>
      <c r="I35" s="80">
        <f>+G35+H35</f>
        <v>-3279</v>
      </c>
    </row>
    <row r="36" spans="3:8" ht="12.75">
      <c r="C36" s="33"/>
      <c r="D36" s="33"/>
      <c r="E36" s="44"/>
      <c r="F36" s="33"/>
      <c r="H36" s="18"/>
    </row>
    <row r="37" spans="1:9" ht="13.5" thickBot="1">
      <c r="A37" s="38" t="s">
        <v>221</v>
      </c>
      <c r="C37" s="9">
        <f aca="true" t="shared" si="0" ref="C37:I37">SUM(C20:C36)</f>
        <v>66850</v>
      </c>
      <c r="D37" s="9">
        <f t="shared" si="0"/>
        <v>9925</v>
      </c>
      <c r="E37" s="9">
        <f t="shared" si="0"/>
        <v>-664</v>
      </c>
      <c r="F37" s="9">
        <f t="shared" si="0"/>
        <v>62403</v>
      </c>
      <c r="G37" s="9">
        <f t="shared" si="0"/>
        <v>138514</v>
      </c>
      <c r="H37" s="9">
        <f t="shared" si="0"/>
        <v>31</v>
      </c>
      <c r="I37" s="9">
        <f t="shared" si="0"/>
        <v>138545</v>
      </c>
    </row>
    <row r="38" ht="13.5" thickTop="1"/>
    <row r="40" spans="1:8" ht="12" customHeight="1">
      <c r="A40" s="86" t="s">
        <v>222</v>
      </c>
      <c r="C40" s="14"/>
      <c r="D40" s="14"/>
      <c r="E40" s="14"/>
      <c r="F40" s="14"/>
      <c r="H40" s="14"/>
    </row>
    <row r="41" spans="1:8" ht="12" customHeight="1">
      <c r="A41" s="38"/>
      <c r="C41" s="14"/>
      <c r="D41" s="14"/>
      <c r="E41" s="14"/>
      <c r="F41" s="14"/>
      <c r="H41" s="14"/>
    </row>
    <row r="42" spans="1:9" ht="12" customHeight="1">
      <c r="A42" s="38" t="s">
        <v>145</v>
      </c>
      <c r="C42" s="13">
        <v>67017</v>
      </c>
      <c r="D42" s="18">
        <v>10184</v>
      </c>
      <c r="E42" s="6">
        <v>-2238</v>
      </c>
      <c r="F42" s="6">
        <v>74539</v>
      </c>
      <c r="G42" s="79">
        <f>SUM(C42:F42)</f>
        <v>149502</v>
      </c>
      <c r="H42" s="13">
        <v>0</v>
      </c>
      <c r="I42" s="80">
        <f>+G42+H42</f>
        <v>149502</v>
      </c>
    </row>
    <row r="43" ht="12" customHeight="1"/>
    <row r="44" ht="12" customHeight="1">
      <c r="A44" s="1" t="s">
        <v>174</v>
      </c>
    </row>
    <row r="45" spans="1:9" ht="12" customHeight="1">
      <c r="A45" s="1" t="s">
        <v>175</v>
      </c>
      <c r="B45" s="42">
        <v>7</v>
      </c>
      <c r="C45" s="13">
        <v>2974</v>
      </c>
      <c r="D45" s="18">
        <v>4610</v>
      </c>
      <c r="E45" s="13">
        <v>0</v>
      </c>
      <c r="F45" s="13">
        <v>0</v>
      </c>
      <c r="G45" s="79">
        <f>SUM(C45:F45)</f>
        <v>7584</v>
      </c>
      <c r="H45" s="18">
        <v>0</v>
      </c>
      <c r="I45" s="80">
        <f>+G45+H45</f>
        <v>7584</v>
      </c>
    </row>
    <row r="46" ht="12" customHeight="1"/>
    <row r="47" spans="1:9" ht="12" customHeight="1">
      <c r="A47" s="1" t="s">
        <v>208</v>
      </c>
      <c r="C47" s="13">
        <v>0</v>
      </c>
      <c r="D47" s="18">
        <v>-2</v>
      </c>
      <c r="E47" s="13">
        <v>0</v>
      </c>
      <c r="F47" s="13">
        <v>0</v>
      </c>
      <c r="G47" s="79">
        <f>SUM(C47:F47)</f>
        <v>-2</v>
      </c>
      <c r="H47" s="13">
        <v>0</v>
      </c>
      <c r="I47" s="80">
        <f>+G47+H47</f>
        <v>-2</v>
      </c>
    </row>
    <row r="48" spans="5:9" ht="12" customHeight="1">
      <c r="E48" s="13"/>
      <c r="F48" s="13"/>
      <c r="G48" s="18"/>
      <c r="I48" s="13"/>
    </row>
    <row r="49" spans="1:9" ht="12.75">
      <c r="A49" s="1" t="s">
        <v>97</v>
      </c>
      <c r="C49" s="18">
        <v>0</v>
      </c>
      <c r="D49" s="18">
        <v>0</v>
      </c>
      <c r="E49" s="18">
        <v>0</v>
      </c>
      <c r="F49" s="6">
        <f>'IS'!G42</f>
        <v>52291</v>
      </c>
      <c r="G49" s="79">
        <f>SUM(C49:F49)</f>
        <v>52291</v>
      </c>
      <c r="H49" s="18">
        <f>'IS'!G43</f>
        <v>0</v>
      </c>
      <c r="I49" s="80">
        <f>+G49+H49</f>
        <v>52291</v>
      </c>
    </row>
    <row r="50" ht="12" customHeight="1"/>
    <row r="51" spans="1:8" ht="12.75">
      <c r="A51" s="43" t="s">
        <v>130</v>
      </c>
      <c r="H51" s="18"/>
    </row>
    <row r="52" spans="1:9" ht="12.75">
      <c r="A52" s="1" t="s">
        <v>131</v>
      </c>
      <c r="C52" s="18">
        <v>0</v>
      </c>
      <c r="D52" s="18">
        <v>0</v>
      </c>
      <c r="E52" s="44">
        <f>-4123-E42</f>
        <v>-1885</v>
      </c>
      <c r="F52" s="18">
        <v>0</v>
      </c>
      <c r="G52" s="79">
        <f>SUM(C52:F52)</f>
        <v>-1885</v>
      </c>
      <c r="H52" s="18">
        <v>0</v>
      </c>
      <c r="I52" s="80">
        <f>+G52+H52</f>
        <v>-1885</v>
      </c>
    </row>
    <row r="53" spans="3:9" ht="12.75">
      <c r="C53" s="18"/>
      <c r="E53" s="44"/>
      <c r="F53" s="18"/>
      <c r="G53" s="79"/>
      <c r="H53" s="18"/>
      <c r="I53" s="80"/>
    </row>
    <row r="54" spans="1:9" ht="12.75">
      <c r="A54" s="1" t="s">
        <v>196</v>
      </c>
      <c r="C54" s="18"/>
      <c r="E54" s="44"/>
      <c r="F54" s="18"/>
      <c r="G54" s="79"/>
      <c r="H54" s="18"/>
      <c r="I54" s="80"/>
    </row>
    <row r="55" spans="1:9" ht="12.75">
      <c r="A55" s="1" t="s">
        <v>242</v>
      </c>
      <c r="B55" s="42">
        <v>8</v>
      </c>
      <c r="C55" s="18">
        <v>0</v>
      </c>
      <c r="D55" s="18">
        <v>0</v>
      </c>
      <c r="E55" s="18">
        <v>0</v>
      </c>
      <c r="F55" s="18">
        <v>-6733</v>
      </c>
      <c r="G55" s="79">
        <f>SUM(C55:F55)</f>
        <v>-6733</v>
      </c>
      <c r="H55" s="18">
        <v>0</v>
      </c>
      <c r="I55" s="80">
        <f>+G55+H55</f>
        <v>-6733</v>
      </c>
    </row>
    <row r="56" spans="3:8" ht="12.75">
      <c r="C56" s="33"/>
      <c r="D56" s="33"/>
      <c r="E56" s="44"/>
      <c r="F56" s="33"/>
      <c r="H56" s="18"/>
    </row>
    <row r="57" spans="1:9" ht="13.5" thickBot="1">
      <c r="A57" s="38" t="s">
        <v>223</v>
      </c>
      <c r="C57" s="17">
        <f>SUM(C40:C56)</f>
        <v>69991</v>
      </c>
      <c r="D57" s="17">
        <f aca="true" t="shared" si="1" ref="D57:I57">SUM(D40:D56)</f>
        <v>14792</v>
      </c>
      <c r="E57" s="17">
        <f t="shared" si="1"/>
        <v>-4123</v>
      </c>
      <c r="F57" s="17">
        <f t="shared" si="1"/>
        <v>120097</v>
      </c>
      <c r="G57" s="17">
        <f t="shared" si="1"/>
        <v>200757</v>
      </c>
      <c r="H57" s="17">
        <f t="shared" si="1"/>
        <v>0</v>
      </c>
      <c r="I57" s="17">
        <f t="shared" si="1"/>
        <v>200757</v>
      </c>
    </row>
    <row r="58" ht="13.5" thickTop="1"/>
    <row r="62" spans="1:4" ht="12.75">
      <c r="A62" s="1" t="s">
        <v>64</v>
      </c>
      <c r="C62" s="1"/>
      <c r="D62" s="1"/>
    </row>
    <row r="63" spans="1:9" ht="27.75" customHeight="1">
      <c r="A63" s="146" t="s">
        <v>180</v>
      </c>
      <c r="B63" s="146"/>
      <c r="C63" s="146"/>
      <c r="D63" s="146"/>
      <c r="E63" s="146"/>
      <c r="F63" s="146"/>
      <c r="G63" s="146"/>
      <c r="H63" s="146"/>
      <c r="I63" s="146"/>
    </row>
  </sheetData>
  <sheetProtection password="D1C0" sheet="1" objects="1" scenarios="1" selectLockedCells="1" selectUnlockedCells="1"/>
  <mergeCells count="5">
    <mergeCell ref="A63:I63"/>
    <mergeCell ref="C10:G10"/>
    <mergeCell ref="H10:H14"/>
    <mergeCell ref="I10:I14"/>
    <mergeCell ref="C11:E11"/>
  </mergeCells>
  <printOptions/>
  <pageMargins left="0.49" right="0.38" top="0.5" bottom="0.5" header="0.5" footer="0.5"/>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H40"/>
  <sheetViews>
    <sheetView workbookViewId="0" topLeftCell="A1">
      <selection activeCell="A10" sqref="A10"/>
    </sheetView>
  </sheetViews>
  <sheetFormatPr defaultColWidth="9.140625" defaultRowHeight="12.75"/>
  <cols>
    <col min="1" max="1" width="61.421875" style="1" bestFit="1" customWidth="1"/>
    <col min="2" max="2" width="3.57421875" style="1" customWidth="1"/>
    <col min="3" max="3" width="11.57421875" style="13" bestFit="1" customWidth="1"/>
    <col min="4" max="4" width="12.7109375" style="1" bestFit="1" customWidth="1"/>
    <col min="5" max="16384" width="9.140625" style="1" customWidth="1"/>
  </cols>
  <sheetData>
    <row r="1" ht="12.75"/>
    <row r="2" ht="12.75"/>
    <row r="3" ht="12.75"/>
    <row r="4" ht="12.75">
      <c r="A4" s="1" t="s">
        <v>63</v>
      </c>
    </row>
    <row r="5" ht="12.75">
      <c r="A5" s="13"/>
    </row>
    <row r="6" ht="12.75">
      <c r="A6" s="38" t="s">
        <v>74</v>
      </c>
    </row>
    <row r="7" ht="12.75">
      <c r="A7" s="1" t="s">
        <v>215</v>
      </c>
    </row>
    <row r="9" spans="3:4" ht="12.75">
      <c r="C9" s="14"/>
      <c r="D9" s="42"/>
    </row>
    <row r="10" spans="3:4" ht="12.75">
      <c r="C10" s="70" t="s">
        <v>216</v>
      </c>
      <c r="D10" s="70" t="s">
        <v>217</v>
      </c>
    </row>
    <row r="11" spans="3:4" ht="12.75">
      <c r="C11" s="68" t="s">
        <v>14</v>
      </c>
      <c r="D11" s="68" t="s">
        <v>14</v>
      </c>
    </row>
    <row r="12" spans="3:4" ht="12.75">
      <c r="C12" s="69" t="s">
        <v>137</v>
      </c>
      <c r="D12" s="69" t="s">
        <v>137</v>
      </c>
    </row>
    <row r="13" spans="3:4" ht="12.75">
      <c r="C13" s="12"/>
      <c r="D13" s="12"/>
    </row>
    <row r="14" spans="1:4" ht="12.75">
      <c r="A14" s="1" t="s">
        <v>243</v>
      </c>
      <c r="C14" s="13">
        <v>-26083</v>
      </c>
      <c r="D14" s="13">
        <v>5384</v>
      </c>
    </row>
    <row r="15" ht="12.75">
      <c r="D15" s="13"/>
    </row>
    <row r="16" spans="1:4" ht="12.75">
      <c r="A16" s="1" t="s">
        <v>263</v>
      </c>
      <c r="C16" s="13">
        <v>-5963</v>
      </c>
      <c r="D16" s="13">
        <v>15631</v>
      </c>
    </row>
    <row r="17" ht="12.75">
      <c r="D17" s="13"/>
    </row>
    <row r="18" spans="1:4" ht="12.75">
      <c r="A18" s="1" t="s">
        <v>200</v>
      </c>
      <c r="C18" s="13">
        <v>46570</v>
      </c>
      <c r="D18" s="13">
        <v>-15066</v>
      </c>
    </row>
    <row r="19" spans="3:4" ht="12.75">
      <c r="C19" s="15"/>
      <c r="D19" s="15"/>
    </row>
    <row r="20" spans="1:4" ht="12.75">
      <c r="A20" s="1" t="s">
        <v>201</v>
      </c>
      <c r="C20" s="13">
        <f>SUM(C14:C19)</f>
        <v>14524</v>
      </c>
      <c r="D20" s="13">
        <f>SUM(D14:D19)</f>
        <v>5949</v>
      </c>
    </row>
    <row r="21" ht="12.75">
      <c r="D21" s="13"/>
    </row>
    <row r="22" spans="1:4" ht="12.75">
      <c r="A22" s="1" t="s">
        <v>76</v>
      </c>
      <c r="C22" s="13">
        <v>-683</v>
      </c>
      <c r="D22" s="13">
        <v>-117</v>
      </c>
    </row>
    <row r="23" ht="12.75">
      <c r="D23" s="13"/>
    </row>
    <row r="24" spans="1:4" ht="12.75">
      <c r="A24" s="1" t="s">
        <v>59</v>
      </c>
      <c r="C24" s="13">
        <v>28143</v>
      </c>
      <c r="D24" s="13">
        <v>7484</v>
      </c>
    </row>
    <row r="25" ht="12.75">
      <c r="D25" s="13"/>
    </row>
    <row r="26" spans="1:4" ht="13.5" thickBot="1">
      <c r="A26" s="1" t="s">
        <v>82</v>
      </c>
      <c r="C26" s="17">
        <f>SUM(C20:C24)</f>
        <v>41984</v>
      </c>
      <c r="D26" s="17">
        <f>SUM(D20:D24)</f>
        <v>13316</v>
      </c>
    </row>
    <row r="27" ht="13.5" thickTop="1"/>
    <row r="29" ht="12.75">
      <c r="A29" s="1" t="s">
        <v>61</v>
      </c>
    </row>
    <row r="31" spans="1:4" ht="12.75">
      <c r="A31" s="1" t="s">
        <v>83</v>
      </c>
      <c r="C31" s="13">
        <v>17284</v>
      </c>
      <c r="D31" s="13">
        <v>105</v>
      </c>
    </row>
    <row r="32" spans="1:4" ht="12.75">
      <c r="A32" s="1" t="s">
        <v>84</v>
      </c>
      <c r="C32" s="15">
        <v>25794</v>
      </c>
      <c r="D32" s="15">
        <v>13236</v>
      </c>
    </row>
    <row r="33" spans="3:4" ht="12.75">
      <c r="C33" s="18">
        <f>SUM(C31:C32)</f>
        <v>43078</v>
      </c>
      <c r="D33" s="18">
        <f>SUM(D31:D32)</f>
        <v>13341</v>
      </c>
    </row>
    <row r="34" spans="1:4" ht="12.75">
      <c r="A34" s="1" t="s">
        <v>53</v>
      </c>
      <c r="C34" s="18">
        <v>-1094</v>
      </c>
      <c r="D34" s="18">
        <v>-25</v>
      </c>
    </row>
    <row r="35" spans="1:4" ht="13.5" thickBot="1">
      <c r="A35" s="1" t="s">
        <v>85</v>
      </c>
      <c r="C35" s="17">
        <f>SUM(C33:C34)</f>
        <v>41984</v>
      </c>
      <c r="D35" s="17">
        <f>SUM(D33:D34)</f>
        <v>13316</v>
      </c>
    </row>
    <row r="36" ht="13.5" thickTop="1">
      <c r="C36" s="18"/>
    </row>
    <row r="37" ht="12.75">
      <c r="C37" s="18"/>
    </row>
    <row r="38" ht="12.75">
      <c r="C38" s="18"/>
    </row>
    <row r="39" ht="12.75">
      <c r="A39" s="1" t="s">
        <v>64</v>
      </c>
    </row>
    <row r="40" spans="1:8" ht="38.25" customHeight="1">
      <c r="A40" s="156" t="s">
        <v>146</v>
      </c>
      <c r="B40" s="156"/>
      <c r="C40" s="156"/>
      <c r="D40" s="156"/>
      <c r="E40" s="35"/>
      <c r="F40" s="35"/>
      <c r="G40" s="35"/>
      <c r="H40" s="35"/>
    </row>
  </sheetData>
  <sheetProtection password="D1C0" sheet="1" objects="1" scenarios="1" selectLockedCells="1" selectUnlockedCells="1"/>
  <mergeCells count="1">
    <mergeCell ref="A40:D40"/>
  </mergeCells>
  <printOptions/>
  <pageMargins left="0.75" right="0.75" top="0.5" bottom="0.5"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F281"/>
  <sheetViews>
    <sheetView tabSelected="1" zoomScale="88" zoomScaleNormal="88" workbookViewId="0" topLeftCell="A1">
      <selection activeCell="B5" sqref="B5"/>
    </sheetView>
  </sheetViews>
  <sheetFormatPr defaultColWidth="9.140625" defaultRowHeight="12.75"/>
  <cols>
    <col min="1" max="1" width="3.7109375" style="21" customWidth="1"/>
    <col min="2" max="2" width="60.28125" style="20" customWidth="1"/>
    <col min="3" max="3" width="16.421875" style="20" customWidth="1"/>
    <col min="4" max="4" width="16.8515625" style="20" customWidth="1"/>
    <col min="5" max="5" width="12.8515625" style="20" bestFit="1" customWidth="1"/>
    <col min="6" max="6" width="15.57421875" style="20" bestFit="1" customWidth="1"/>
    <col min="7" max="16384" width="9.140625" style="87" customWidth="1"/>
  </cols>
  <sheetData>
    <row r="1" ht="15.75">
      <c r="A1" s="19"/>
    </row>
    <row r="2" ht="15.75"/>
    <row r="3" ht="15.75"/>
    <row r="4" ht="15.75">
      <c r="A4" s="62" t="s">
        <v>63</v>
      </c>
    </row>
    <row r="5" ht="15.75">
      <c r="A5" s="88"/>
    </row>
    <row r="6" spans="1:5" ht="15.75">
      <c r="A6" s="19" t="s">
        <v>38</v>
      </c>
      <c r="D6" s="21"/>
      <c r="E6" s="22"/>
    </row>
    <row r="7" ht="15.75">
      <c r="A7" s="62" t="s">
        <v>224</v>
      </c>
    </row>
    <row r="9" spans="1:6" ht="15.75">
      <c r="A9" s="81">
        <v>1</v>
      </c>
      <c r="B9" s="22" t="s">
        <v>15</v>
      </c>
      <c r="C9" s="36"/>
      <c r="D9" s="36"/>
      <c r="E9" s="36"/>
      <c r="F9" s="24"/>
    </row>
    <row r="10" spans="1:6" ht="45.75" customHeight="1">
      <c r="A10" s="81"/>
      <c r="B10" s="161" t="s">
        <v>205</v>
      </c>
      <c r="C10" s="169"/>
      <c r="D10" s="169"/>
      <c r="E10" s="169"/>
      <c r="F10" s="24"/>
    </row>
    <row r="11" spans="1:6" ht="15.75">
      <c r="A11" s="81"/>
      <c r="B11" s="22"/>
      <c r="C11" s="36"/>
      <c r="D11" s="36"/>
      <c r="E11" s="36"/>
      <c r="F11" s="24"/>
    </row>
    <row r="12" spans="1:5" ht="61.5" customHeight="1">
      <c r="A12" s="81"/>
      <c r="B12" s="161" t="s">
        <v>198</v>
      </c>
      <c r="C12" s="161"/>
      <c r="D12" s="161"/>
      <c r="E12" s="161"/>
    </row>
    <row r="13" spans="1:5" ht="15.75">
      <c r="A13" s="81"/>
      <c r="B13" s="25"/>
      <c r="C13" s="25"/>
      <c r="D13" s="25"/>
      <c r="E13" s="25"/>
    </row>
    <row r="14" spans="1:5" ht="15.75">
      <c r="A14" s="81"/>
      <c r="B14" s="25"/>
      <c r="C14" s="25"/>
      <c r="D14" s="25"/>
      <c r="E14" s="25"/>
    </row>
    <row r="15" spans="1:5" ht="15.75">
      <c r="A15" s="81">
        <v>2</v>
      </c>
      <c r="B15" s="173" t="s">
        <v>191</v>
      </c>
      <c r="C15" s="174"/>
      <c r="D15" s="174"/>
      <c r="E15" s="174"/>
    </row>
    <row r="16" spans="1:5" ht="46.5" customHeight="1">
      <c r="A16" s="81"/>
      <c r="B16" s="161" t="s">
        <v>179</v>
      </c>
      <c r="C16" s="161"/>
      <c r="D16" s="161"/>
      <c r="E16" s="161"/>
    </row>
    <row r="17" spans="1:5" ht="15.75">
      <c r="A17" s="81"/>
      <c r="B17" s="25"/>
      <c r="C17" s="25"/>
      <c r="D17" s="25"/>
      <c r="E17" s="25"/>
    </row>
    <row r="18" spans="1:6" s="95" customFormat="1" ht="15.75">
      <c r="A18" s="91"/>
      <c r="B18" s="92" t="s">
        <v>147</v>
      </c>
      <c r="C18" s="93"/>
      <c r="D18" s="93"/>
      <c r="E18" s="93"/>
      <c r="F18" s="94"/>
    </row>
    <row r="19" spans="1:6" s="95" customFormat="1" ht="15.75">
      <c r="A19" s="91"/>
      <c r="B19" s="92" t="s">
        <v>148</v>
      </c>
      <c r="C19" s="93"/>
      <c r="D19" s="93"/>
      <c r="E19" s="93"/>
      <c r="F19" s="94"/>
    </row>
    <row r="20" spans="1:6" s="95" customFormat="1" ht="15.75">
      <c r="A20" s="91"/>
      <c r="B20" s="93"/>
      <c r="C20" s="93"/>
      <c r="D20" s="93"/>
      <c r="E20" s="93"/>
      <c r="F20" s="94"/>
    </row>
    <row r="21" spans="1:6" s="95" customFormat="1" ht="30.75" customHeight="1">
      <c r="A21" s="91"/>
      <c r="B21" s="172" t="s">
        <v>153</v>
      </c>
      <c r="C21" s="172"/>
      <c r="D21" s="172"/>
      <c r="E21" s="172"/>
      <c r="F21" s="94"/>
    </row>
    <row r="22" spans="1:6" s="95" customFormat="1" ht="15.75">
      <c r="A22" s="91"/>
      <c r="B22" s="96"/>
      <c r="C22" s="96"/>
      <c r="D22" s="96"/>
      <c r="E22" s="96"/>
      <c r="F22" s="94"/>
    </row>
    <row r="23" spans="1:6" s="95" customFormat="1" ht="15.75">
      <c r="A23" s="91"/>
      <c r="B23" s="120" t="s">
        <v>154</v>
      </c>
      <c r="C23" s="93"/>
      <c r="D23" s="93"/>
      <c r="E23" s="93"/>
      <c r="F23" s="94"/>
    </row>
    <row r="24" spans="1:6" s="95" customFormat="1" ht="125.25" customHeight="1">
      <c r="A24" s="91"/>
      <c r="B24" s="172" t="s">
        <v>192</v>
      </c>
      <c r="C24" s="172"/>
      <c r="D24" s="172"/>
      <c r="E24" s="172"/>
      <c r="F24" s="94"/>
    </row>
    <row r="25" spans="1:6" s="95" customFormat="1" ht="15.75">
      <c r="A25" s="91"/>
      <c r="B25" s="93"/>
      <c r="C25" s="93"/>
      <c r="D25" s="93"/>
      <c r="E25" s="93"/>
      <c r="F25" s="94"/>
    </row>
    <row r="26" spans="1:6" s="95" customFormat="1" ht="78.75" customHeight="1">
      <c r="A26" s="91"/>
      <c r="B26" s="159" t="s">
        <v>206</v>
      </c>
      <c r="C26" s="159"/>
      <c r="D26" s="159"/>
      <c r="E26" s="159"/>
      <c r="F26" s="94"/>
    </row>
    <row r="27" spans="1:6" s="95" customFormat="1" ht="15.75">
      <c r="A27" s="91"/>
      <c r="B27" s="93"/>
      <c r="C27" s="93"/>
      <c r="D27" s="93"/>
      <c r="E27" s="93"/>
      <c r="F27" s="94"/>
    </row>
    <row r="28" spans="1:6" s="95" customFormat="1" ht="15.75">
      <c r="A28" s="91" t="s">
        <v>166</v>
      </c>
      <c r="B28" s="164" t="s">
        <v>227</v>
      </c>
      <c r="C28" s="164"/>
      <c r="D28" s="93"/>
      <c r="F28" s="94"/>
    </row>
    <row r="29" spans="1:6" s="95" customFormat="1" ht="15.75">
      <c r="A29" s="91"/>
      <c r="B29" s="93"/>
      <c r="C29" s="93"/>
      <c r="D29" s="97" t="s">
        <v>169</v>
      </c>
      <c r="F29" s="94"/>
    </row>
    <row r="30" spans="1:6" s="95" customFormat="1" ht="15.75">
      <c r="A30" s="91"/>
      <c r="B30" s="93"/>
      <c r="C30" s="93"/>
      <c r="D30" s="97" t="s">
        <v>170</v>
      </c>
      <c r="F30" s="94"/>
    </row>
    <row r="31" spans="1:6" s="95" customFormat="1" ht="15.75">
      <c r="A31" s="91"/>
      <c r="B31" s="93" t="s">
        <v>171</v>
      </c>
      <c r="C31" s="93"/>
      <c r="D31" s="97" t="s">
        <v>14</v>
      </c>
      <c r="F31" s="94"/>
    </row>
    <row r="32" spans="1:6" s="95" customFormat="1" ht="15.75">
      <c r="A32" s="91"/>
      <c r="B32" s="93"/>
      <c r="C32" s="93"/>
      <c r="D32" s="97"/>
      <c r="F32" s="94"/>
    </row>
    <row r="33" spans="1:6" s="95" customFormat="1" ht="15.75">
      <c r="A33" s="91"/>
      <c r="B33" s="93" t="s">
        <v>168</v>
      </c>
      <c r="C33" s="93"/>
      <c r="D33" s="99">
        <v>49</v>
      </c>
      <c r="F33" s="94"/>
    </row>
    <row r="34" spans="1:6" s="95" customFormat="1" ht="16.5" thickBot="1">
      <c r="A34" s="91"/>
      <c r="B34" s="93" t="s">
        <v>97</v>
      </c>
      <c r="C34" s="93"/>
      <c r="D34" s="100">
        <v>-49</v>
      </c>
      <c r="F34" s="94"/>
    </row>
    <row r="35" spans="1:6" s="95" customFormat="1" ht="16.5" thickTop="1">
      <c r="A35" s="91"/>
      <c r="B35" s="93"/>
      <c r="C35" s="93"/>
      <c r="D35" s="93"/>
      <c r="F35" s="94"/>
    </row>
    <row r="36" spans="1:6" s="95" customFormat="1" ht="15.75">
      <c r="A36" s="91" t="s">
        <v>167</v>
      </c>
      <c r="B36" s="159" t="s">
        <v>193</v>
      </c>
      <c r="C36" s="159"/>
      <c r="D36" s="159"/>
      <c r="E36" s="159"/>
      <c r="F36" s="94"/>
    </row>
    <row r="37" spans="1:6" s="95" customFormat="1" ht="15.75">
      <c r="A37" s="91"/>
      <c r="B37" s="93"/>
      <c r="C37" s="93"/>
      <c r="D37" s="93"/>
      <c r="E37" s="93"/>
      <c r="F37" s="94"/>
    </row>
    <row r="38" spans="1:6" s="95" customFormat="1" ht="15.75">
      <c r="A38" s="91"/>
      <c r="B38" s="168" t="s">
        <v>156</v>
      </c>
      <c r="C38" s="168"/>
      <c r="D38" s="168"/>
      <c r="E38" s="168"/>
      <c r="F38" s="94"/>
    </row>
    <row r="39" spans="1:6" s="95" customFormat="1" ht="15.75">
      <c r="A39" s="91"/>
      <c r="B39" s="93"/>
      <c r="C39" s="93"/>
      <c r="D39" s="93"/>
      <c r="E39" s="93"/>
      <c r="F39" s="94"/>
    </row>
    <row r="40" spans="1:6" s="95" customFormat="1" ht="15.75">
      <c r="A40" s="91"/>
      <c r="B40" s="98"/>
      <c r="C40" s="97" t="s">
        <v>157</v>
      </c>
      <c r="D40" s="97" t="s">
        <v>158</v>
      </c>
      <c r="E40" s="97" t="s">
        <v>159</v>
      </c>
      <c r="F40" s="94"/>
    </row>
    <row r="41" spans="1:6" s="95" customFormat="1" ht="15.75">
      <c r="A41" s="91"/>
      <c r="B41" s="93" t="s">
        <v>171</v>
      </c>
      <c r="C41" s="97" t="s">
        <v>14</v>
      </c>
      <c r="D41" s="97" t="s">
        <v>14</v>
      </c>
      <c r="E41" s="97" t="s">
        <v>14</v>
      </c>
      <c r="F41" s="94"/>
    </row>
    <row r="42" spans="1:6" s="95" customFormat="1" ht="15.75">
      <c r="A42" s="91"/>
      <c r="B42" s="93"/>
      <c r="C42" s="93"/>
      <c r="D42" s="93"/>
      <c r="E42" s="93"/>
      <c r="F42" s="94"/>
    </row>
    <row r="43" spans="1:6" s="95" customFormat="1" ht="15.75">
      <c r="A43" s="91"/>
      <c r="B43" s="93" t="s">
        <v>160</v>
      </c>
      <c r="C43" s="93"/>
      <c r="D43" s="93"/>
      <c r="E43" s="93"/>
      <c r="F43" s="94"/>
    </row>
    <row r="44" spans="1:6" s="95" customFormat="1" ht="15.75">
      <c r="A44" s="91"/>
      <c r="B44" s="93" t="s">
        <v>117</v>
      </c>
      <c r="C44" s="99">
        <v>69379</v>
      </c>
      <c r="D44" s="99">
        <v>-4445</v>
      </c>
      <c r="E44" s="99">
        <f>SUM(C44:D44)</f>
        <v>64934</v>
      </c>
      <c r="F44" s="94"/>
    </row>
    <row r="45" spans="1:6" s="95" customFormat="1" ht="16.5" thickBot="1">
      <c r="A45" s="91"/>
      <c r="B45" s="93" t="s">
        <v>152</v>
      </c>
      <c r="C45" s="100">
        <v>0</v>
      </c>
      <c r="D45" s="100">
        <v>4445</v>
      </c>
      <c r="E45" s="100">
        <f>SUM(C45:D45)</f>
        <v>4445</v>
      </c>
      <c r="F45" s="94"/>
    </row>
    <row r="46" spans="1:6" s="95" customFormat="1" ht="16.5" thickTop="1">
      <c r="A46" s="91"/>
      <c r="B46" s="93"/>
      <c r="C46" s="136"/>
      <c r="D46" s="136"/>
      <c r="E46" s="136"/>
      <c r="F46" s="94"/>
    </row>
    <row r="47" spans="1:6" s="95" customFormat="1" ht="15.75">
      <c r="A47" s="91"/>
      <c r="B47" s="96"/>
      <c r="C47" s="96"/>
      <c r="D47" s="96"/>
      <c r="E47" s="96"/>
      <c r="F47" s="94"/>
    </row>
    <row r="48" spans="1:5" ht="15.75">
      <c r="A48" s="81">
        <v>3</v>
      </c>
      <c r="B48" s="171" t="s">
        <v>134</v>
      </c>
      <c r="C48" s="171"/>
      <c r="D48" s="171"/>
      <c r="E48" s="171"/>
    </row>
    <row r="49" spans="1:5" ht="32.25" customHeight="1">
      <c r="A49" s="81"/>
      <c r="B49" s="170" t="s">
        <v>149</v>
      </c>
      <c r="C49" s="170"/>
      <c r="D49" s="170"/>
      <c r="E49" s="170"/>
    </row>
    <row r="50" spans="1:5" ht="15.75">
      <c r="A50" s="81"/>
      <c r="B50" s="25"/>
      <c r="C50" s="25"/>
      <c r="D50" s="25"/>
      <c r="E50" s="25"/>
    </row>
    <row r="51" spans="1:5" ht="15.75">
      <c r="A51" s="81"/>
      <c r="B51" s="25"/>
      <c r="C51" s="25"/>
      <c r="D51" s="25"/>
      <c r="E51" s="25"/>
    </row>
    <row r="52" spans="1:5" ht="15.75">
      <c r="A52" s="81">
        <v>4</v>
      </c>
      <c r="B52" s="26" t="s">
        <v>16</v>
      </c>
      <c r="C52" s="25"/>
      <c r="D52" s="25"/>
      <c r="E52" s="25"/>
    </row>
    <row r="53" spans="1:5" ht="30.75" customHeight="1">
      <c r="A53" s="81"/>
      <c r="B53" s="167" t="s">
        <v>161</v>
      </c>
      <c r="C53" s="167"/>
      <c r="D53" s="167"/>
      <c r="E53" s="167"/>
    </row>
    <row r="54" spans="1:5" ht="15.75">
      <c r="A54" s="81"/>
      <c r="B54" s="25"/>
      <c r="C54" s="25"/>
      <c r="D54" s="25"/>
      <c r="E54" s="25"/>
    </row>
    <row r="55" spans="1:5" ht="15.75">
      <c r="A55" s="81"/>
      <c r="B55" s="25"/>
      <c r="C55" s="25"/>
      <c r="D55" s="25"/>
      <c r="E55" s="25"/>
    </row>
    <row r="56" spans="1:5" ht="15.75">
      <c r="A56" s="81">
        <v>5</v>
      </c>
      <c r="B56" s="26" t="s">
        <v>70</v>
      </c>
      <c r="C56" s="25"/>
      <c r="D56" s="25"/>
      <c r="E56" s="25"/>
    </row>
    <row r="57" spans="1:5" ht="29.25" customHeight="1">
      <c r="A57" s="81"/>
      <c r="B57" s="166" t="s">
        <v>139</v>
      </c>
      <c r="C57" s="166"/>
      <c r="D57" s="166"/>
      <c r="E57" s="166"/>
    </row>
    <row r="58" spans="1:5" ht="15.75">
      <c r="A58" s="81"/>
      <c r="B58" s="25"/>
      <c r="C58" s="25"/>
      <c r="D58" s="25"/>
      <c r="E58" s="25"/>
    </row>
    <row r="59" spans="1:5" ht="15.75">
      <c r="A59" s="81"/>
      <c r="B59" s="25"/>
      <c r="C59" s="25"/>
      <c r="D59" s="25"/>
      <c r="E59" s="25"/>
    </row>
    <row r="60" spans="1:5" ht="15.75">
      <c r="A60" s="81">
        <v>6</v>
      </c>
      <c r="B60" s="22" t="s">
        <v>17</v>
      </c>
      <c r="C60" s="25"/>
      <c r="D60" s="25"/>
      <c r="E60" s="25"/>
    </row>
    <row r="61" spans="1:5" ht="15.75">
      <c r="A61" s="81"/>
      <c r="B61" s="162" t="s">
        <v>181</v>
      </c>
      <c r="C61" s="162"/>
      <c r="D61" s="162"/>
      <c r="E61" s="162"/>
    </row>
    <row r="62" spans="1:5" ht="15.75">
      <c r="A62" s="81"/>
      <c r="B62" s="25"/>
      <c r="C62" s="25"/>
      <c r="D62" s="25"/>
      <c r="E62" s="25"/>
    </row>
    <row r="63" spans="1:5" ht="15.75">
      <c r="A63" s="81"/>
      <c r="B63" s="25"/>
      <c r="C63" s="25"/>
      <c r="D63" s="25"/>
      <c r="E63" s="25"/>
    </row>
    <row r="64" spans="1:5" ht="15.75">
      <c r="A64" s="81">
        <v>7</v>
      </c>
      <c r="B64" s="26" t="s">
        <v>18</v>
      </c>
      <c r="C64" s="25"/>
      <c r="D64" s="25"/>
      <c r="E64" s="25"/>
    </row>
    <row r="65" spans="1:5" ht="30.75" customHeight="1">
      <c r="A65" s="81"/>
      <c r="B65" s="162" t="s">
        <v>150</v>
      </c>
      <c r="C65" s="162"/>
      <c r="D65" s="162"/>
      <c r="E65" s="162"/>
    </row>
    <row r="66" spans="1:5" ht="15.75">
      <c r="A66" s="81"/>
      <c r="B66" s="25"/>
      <c r="C66" s="25"/>
      <c r="D66" s="25"/>
      <c r="E66" s="25"/>
    </row>
    <row r="67" spans="1:5" ht="45.75" customHeight="1">
      <c r="A67" s="81"/>
      <c r="B67" s="161" t="s">
        <v>2</v>
      </c>
      <c r="C67" s="161"/>
      <c r="D67" s="161"/>
      <c r="E67" s="161"/>
    </row>
    <row r="68" spans="1:5" ht="15.75">
      <c r="A68" s="81"/>
      <c r="B68" s="67"/>
      <c r="C68" s="67"/>
      <c r="D68" s="67"/>
      <c r="E68" s="67"/>
    </row>
    <row r="69" spans="1:5" ht="30.75" customHeight="1">
      <c r="A69" s="81"/>
      <c r="B69" s="165" t="s">
        <v>244</v>
      </c>
      <c r="C69" s="165"/>
      <c r="D69" s="165"/>
      <c r="E69" s="165"/>
    </row>
    <row r="70" spans="1:5" ht="15.75">
      <c r="A70" s="81"/>
      <c r="B70" s="36"/>
      <c r="C70" s="36"/>
      <c r="D70" s="36"/>
      <c r="E70" s="36"/>
    </row>
    <row r="71" spans="1:5" ht="30.75" customHeight="1">
      <c r="A71" s="81"/>
      <c r="B71" s="165" t="s">
        <v>228</v>
      </c>
      <c r="C71" s="165"/>
      <c r="D71" s="165"/>
      <c r="E71" s="165"/>
    </row>
    <row r="72" spans="1:5" ht="15.75">
      <c r="A72" s="81"/>
      <c r="B72" s="65"/>
      <c r="C72" s="65"/>
      <c r="D72" s="74" t="s">
        <v>78</v>
      </c>
      <c r="E72" s="65"/>
    </row>
    <row r="73" spans="1:5" ht="15.75">
      <c r="A73" s="81"/>
      <c r="B73" s="65"/>
      <c r="C73" s="65"/>
      <c r="D73" s="74" t="s">
        <v>79</v>
      </c>
      <c r="E73" s="65"/>
    </row>
    <row r="74" spans="1:5" ht="15.75">
      <c r="A74" s="81"/>
      <c r="B74" s="65"/>
      <c r="C74" s="65"/>
      <c r="D74" s="87"/>
      <c r="E74" s="65"/>
    </row>
    <row r="75" spans="1:5" ht="15.75">
      <c r="A75" s="81"/>
      <c r="B75" s="67" t="s">
        <v>3</v>
      </c>
      <c r="C75" s="67"/>
      <c r="D75" s="75">
        <v>30482</v>
      </c>
      <c r="E75" s="67"/>
    </row>
    <row r="76" spans="1:5" ht="15.75">
      <c r="A76" s="81"/>
      <c r="B76" s="67" t="s">
        <v>1</v>
      </c>
      <c r="C76" s="67"/>
      <c r="D76" s="123">
        <v>-1733</v>
      </c>
      <c r="E76" s="67"/>
    </row>
    <row r="77" spans="1:5" ht="15.75">
      <c r="A77" s="81"/>
      <c r="B77" s="67" t="s">
        <v>77</v>
      </c>
      <c r="C77" s="67"/>
      <c r="D77" s="75">
        <v>-15955</v>
      </c>
      <c r="E77" s="67"/>
    </row>
    <row r="78" spans="1:5" ht="16.5" thickBot="1">
      <c r="A78" s="81"/>
      <c r="B78" s="67" t="s">
        <v>229</v>
      </c>
      <c r="C78" s="67"/>
      <c r="D78" s="76">
        <f>SUM(D75:D77)</f>
        <v>12794</v>
      </c>
      <c r="E78" s="67"/>
    </row>
    <row r="79" spans="1:5" ht="16.5" thickTop="1">
      <c r="A79" s="81"/>
      <c r="B79" s="25"/>
      <c r="C79" s="25"/>
      <c r="D79" s="25"/>
      <c r="E79" s="25"/>
    </row>
    <row r="80" spans="1:5" ht="15.75">
      <c r="A80" s="81">
        <v>8</v>
      </c>
      <c r="B80" s="26" t="s">
        <v>19</v>
      </c>
      <c r="C80" s="25"/>
      <c r="D80" s="25"/>
      <c r="E80" s="25"/>
    </row>
    <row r="81" spans="1:5" ht="15.75">
      <c r="A81" s="81"/>
      <c r="B81" s="157"/>
      <c r="C81" s="157"/>
      <c r="D81" s="157"/>
      <c r="E81" s="157"/>
    </row>
    <row r="82" spans="1:5" ht="15.75">
      <c r="A82" s="81"/>
      <c r="B82" s="157" t="s">
        <v>236</v>
      </c>
      <c r="C82" s="157"/>
      <c r="D82" s="157"/>
      <c r="E82" s="157"/>
    </row>
    <row r="83" spans="1:5" ht="15.75">
      <c r="A83" s="81"/>
      <c r="B83" s="55"/>
      <c r="C83" s="55"/>
      <c r="D83" s="55"/>
      <c r="E83" s="55"/>
    </row>
    <row r="84" spans="1:5" ht="15.75">
      <c r="A84" s="81"/>
      <c r="B84" s="55"/>
      <c r="C84" s="55"/>
      <c r="D84" s="29" t="s">
        <v>14</v>
      </c>
      <c r="E84" s="55"/>
    </row>
    <row r="85" spans="1:5" ht="15.75">
      <c r="A85" s="81"/>
      <c r="B85" s="55" t="s">
        <v>240</v>
      </c>
      <c r="C85" s="55"/>
      <c r="D85" s="29"/>
      <c r="E85" s="55"/>
    </row>
    <row r="86" spans="1:5" ht="15.75">
      <c r="A86" s="81"/>
      <c r="B86" s="55" t="s">
        <v>237</v>
      </c>
      <c r="C86" s="55"/>
      <c r="D86" s="29"/>
      <c r="E86" s="55"/>
    </row>
    <row r="87" spans="1:5" ht="15.75">
      <c r="A87" s="81"/>
      <c r="B87" s="36" t="s">
        <v>238</v>
      </c>
      <c r="C87" s="55"/>
      <c r="D87" s="87"/>
      <c r="E87" s="55"/>
    </row>
    <row r="88" spans="1:5" ht="16.5" thickBot="1">
      <c r="A88" s="81"/>
      <c r="B88" s="26" t="s">
        <v>239</v>
      </c>
      <c r="C88" s="25"/>
      <c r="D88" s="135">
        <v>6733</v>
      </c>
      <c r="E88" s="25"/>
    </row>
    <row r="89" spans="1:5" ht="16.5" thickTop="1">
      <c r="A89" s="81"/>
      <c r="B89" s="55"/>
      <c r="C89" s="55"/>
      <c r="D89" s="55"/>
      <c r="E89" s="55"/>
    </row>
    <row r="90" spans="1:5" ht="15.75">
      <c r="A90" s="81"/>
      <c r="B90" s="55"/>
      <c r="C90" s="55"/>
      <c r="D90" s="55"/>
      <c r="E90" s="55"/>
    </row>
    <row r="91" spans="1:2" ht="15.75">
      <c r="A91" s="81">
        <v>9</v>
      </c>
      <c r="B91" s="22" t="s">
        <v>20</v>
      </c>
    </row>
    <row r="92" spans="1:4" ht="15.75">
      <c r="A92" s="81"/>
      <c r="B92" s="22"/>
      <c r="C92" s="30" t="s">
        <v>57</v>
      </c>
      <c r="D92" s="30" t="s">
        <v>58</v>
      </c>
    </row>
    <row r="93" spans="1:4" ht="47.25">
      <c r="A93" s="81"/>
      <c r="B93" s="22"/>
      <c r="C93" s="30" t="s">
        <v>230</v>
      </c>
      <c r="D93" s="30" t="s">
        <v>222</v>
      </c>
    </row>
    <row r="94" spans="1:4" ht="15.75">
      <c r="A94" s="81"/>
      <c r="C94" s="30" t="s">
        <v>14</v>
      </c>
      <c r="D94" s="30" t="s">
        <v>14</v>
      </c>
    </row>
    <row r="95" spans="1:3" ht="15.75">
      <c r="A95" s="81"/>
      <c r="B95" s="58" t="s">
        <v>30</v>
      </c>
      <c r="C95" s="27"/>
    </row>
    <row r="96" spans="1:5" ht="15.75">
      <c r="A96" s="81"/>
      <c r="B96" s="20" t="s">
        <v>176</v>
      </c>
      <c r="C96" s="114">
        <v>89010</v>
      </c>
      <c r="D96" s="114">
        <v>235612</v>
      </c>
      <c r="E96" s="27"/>
    </row>
    <row r="97" spans="1:5" ht="15.75">
      <c r="A97" s="81"/>
      <c r="B97" s="20" t="s">
        <v>48</v>
      </c>
      <c r="C97" s="115">
        <v>6049</v>
      </c>
      <c r="D97" s="115">
        <v>16230</v>
      </c>
      <c r="E97" s="27"/>
    </row>
    <row r="98" spans="1:5" ht="15.75">
      <c r="A98" s="81"/>
      <c r="C98" s="114">
        <f>SUM(C96:C97)</f>
        <v>95059</v>
      </c>
      <c r="D98" s="114">
        <f>SUM(D96:D97)</f>
        <v>251842</v>
      </c>
      <c r="E98" s="27"/>
    </row>
    <row r="99" spans="1:5" ht="15.75">
      <c r="A99" s="81"/>
      <c r="B99" s="20" t="s">
        <v>39</v>
      </c>
      <c r="C99" s="114"/>
      <c r="D99" s="114"/>
      <c r="E99" s="27"/>
    </row>
    <row r="100" spans="1:5" ht="15.75">
      <c r="A100" s="81"/>
      <c r="B100" s="73" t="s">
        <v>177</v>
      </c>
      <c r="C100" s="114">
        <v>-22687</v>
      </c>
      <c r="D100" s="114">
        <v>-42914</v>
      </c>
      <c r="E100" s="27"/>
    </row>
    <row r="101" spans="1:5" ht="15.75">
      <c r="A101" s="81"/>
      <c r="B101" s="73" t="s">
        <v>75</v>
      </c>
      <c r="C101" s="114">
        <v>-94</v>
      </c>
      <c r="D101" s="114">
        <v>-314</v>
      </c>
      <c r="E101" s="27"/>
    </row>
    <row r="102" spans="1:5" ht="16.5" thickBot="1">
      <c r="A102" s="81"/>
      <c r="C102" s="116">
        <f>SUM(C98:C101)</f>
        <v>72278</v>
      </c>
      <c r="D102" s="116">
        <f>SUM(D98:D101)</f>
        <v>208614</v>
      </c>
      <c r="E102" s="27"/>
    </row>
    <row r="103" spans="1:5" ht="16.5" thickTop="1">
      <c r="A103" s="81"/>
      <c r="C103" s="117"/>
      <c r="D103" s="117"/>
      <c r="E103" s="27"/>
    </row>
    <row r="104" spans="1:5" ht="15.75">
      <c r="A104" s="81"/>
      <c r="B104" s="58" t="s">
        <v>31</v>
      </c>
      <c r="C104" s="114"/>
      <c r="D104" s="114"/>
      <c r="E104" s="27"/>
    </row>
    <row r="105" spans="1:5" ht="15.75">
      <c r="A105" s="81"/>
      <c r="B105" s="20" t="s">
        <v>176</v>
      </c>
      <c r="C105" s="114">
        <v>16693</v>
      </c>
      <c r="D105" s="114">
        <v>50590</v>
      </c>
      <c r="E105" s="27"/>
    </row>
    <row r="106" spans="1:5" ht="15.75">
      <c r="A106" s="81"/>
      <c r="B106" s="20" t="s">
        <v>48</v>
      </c>
      <c r="C106" s="115">
        <v>1608</v>
      </c>
      <c r="D106" s="115">
        <v>6007</v>
      </c>
      <c r="E106" s="27"/>
    </row>
    <row r="107" spans="1:5" ht="15.75">
      <c r="A107" s="81"/>
      <c r="C107" s="114">
        <f>SUM(C105:C106)</f>
        <v>18301</v>
      </c>
      <c r="D107" s="114">
        <f>SUM(D105:D106)</f>
        <v>56597</v>
      </c>
      <c r="E107" s="27"/>
    </row>
    <row r="108" spans="1:5" ht="15.75">
      <c r="A108" s="81"/>
      <c r="B108" s="20" t="s">
        <v>39</v>
      </c>
      <c r="C108" s="114"/>
      <c r="D108" s="114"/>
      <c r="E108" s="27"/>
    </row>
    <row r="109" spans="1:5" ht="15.75">
      <c r="A109" s="81"/>
      <c r="B109" s="73" t="s">
        <v>177</v>
      </c>
      <c r="C109" s="114">
        <v>-1072</v>
      </c>
      <c r="D109" s="114">
        <v>-2608</v>
      </c>
      <c r="E109" s="27"/>
    </row>
    <row r="110" spans="1:5" ht="15.75">
      <c r="A110" s="81"/>
      <c r="B110" s="73" t="s">
        <v>75</v>
      </c>
      <c r="C110" s="114">
        <v>784</v>
      </c>
      <c r="D110" s="114">
        <v>61</v>
      </c>
      <c r="E110" s="27"/>
    </row>
    <row r="111" spans="1:5" ht="16.5" thickBot="1">
      <c r="A111" s="81"/>
      <c r="C111" s="116">
        <f>SUM(C107:C110)</f>
        <v>18013</v>
      </c>
      <c r="D111" s="116">
        <f>SUM(D107:D110)</f>
        <v>54050</v>
      </c>
      <c r="E111" s="27"/>
    </row>
    <row r="112" spans="1:5" ht="16.5" thickTop="1">
      <c r="A112" s="81"/>
      <c r="C112" s="117"/>
      <c r="D112" s="117"/>
      <c r="E112" s="27"/>
    </row>
    <row r="113" spans="1:5" ht="15.75">
      <c r="A113" s="81"/>
      <c r="C113" s="32"/>
      <c r="D113" s="32"/>
      <c r="E113" s="27"/>
    </row>
    <row r="114" spans="1:5" ht="15.75">
      <c r="A114" s="81">
        <v>10</v>
      </c>
      <c r="B114" s="28" t="s">
        <v>71</v>
      </c>
      <c r="C114" s="23"/>
      <c r="D114" s="23"/>
      <c r="E114" s="23"/>
    </row>
    <row r="115" spans="1:5" ht="30.75" customHeight="1">
      <c r="A115" s="81"/>
      <c r="B115" s="167" t="s">
        <v>151</v>
      </c>
      <c r="C115" s="167"/>
      <c r="D115" s="167"/>
      <c r="E115" s="167"/>
    </row>
    <row r="116" spans="1:5" ht="15.75">
      <c r="A116" s="81"/>
      <c r="B116" s="128"/>
      <c r="C116" s="128"/>
      <c r="D116" s="128"/>
      <c r="E116" s="128"/>
    </row>
    <row r="117" spans="1:5" ht="15.75">
      <c r="A117" s="81"/>
      <c r="B117" s="25"/>
      <c r="C117" s="25"/>
      <c r="D117" s="25"/>
      <c r="E117" s="25"/>
    </row>
    <row r="118" spans="1:6" s="95" customFormat="1" ht="15.75">
      <c r="A118" s="91">
        <v>11</v>
      </c>
      <c r="B118" s="98" t="s">
        <v>21</v>
      </c>
      <c r="C118" s="93"/>
      <c r="D118" s="93"/>
      <c r="E118" s="93"/>
      <c r="F118" s="94"/>
    </row>
    <row r="119" spans="1:6" s="95" customFormat="1" ht="31.5" customHeight="1">
      <c r="A119" s="91"/>
      <c r="B119" s="159" t="s">
        <v>248</v>
      </c>
      <c r="C119" s="159"/>
      <c r="D119" s="159"/>
      <c r="E119" s="159"/>
      <c r="F119" s="94"/>
    </row>
    <row r="120" spans="1:6" s="95" customFormat="1" ht="15.75">
      <c r="A120" s="91"/>
      <c r="B120" s="103"/>
      <c r="C120" s="103"/>
      <c r="D120" s="103"/>
      <c r="E120" s="103"/>
      <c r="F120" s="94"/>
    </row>
    <row r="121" spans="1:6" s="95" customFormat="1" ht="15" customHeight="1">
      <c r="A121" s="91"/>
      <c r="B121" s="103"/>
      <c r="C121" s="103"/>
      <c r="D121" s="103"/>
      <c r="E121" s="103"/>
      <c r="F121" s="94"/>
    </row>
    <row r="122" spans="1:6" s="95" customFormat="1" ht="15.75">
      <c r="A122" s="91">
        <v>12</v>
      </c>
      <c r="B122" s="98" t="s">
        <v>22</v>
      </c>
      <c r="C122" s="93"/>
      <c r="D122" s="93"/>
      <c r="E122" s="93"/>
      <c r="F122" s="94"/>
    </row>
    <row r="123" spans="1:6" s="95" customFormat="1" ht="15.75">
      <c r="A123" s="91"/>
      <c r="B123" s="168" t="s">
        <v>231</v>
      </c>
      <c r="C123" s="168"/>
      <c r="D123" s="168"/>
      <c r="E123" s="168"/>
      <c r="F123" s="94"/>
    </row>
    <row r="124" spans="1:6" s="95" customFormat="1" ht="15.75">
      <c r="A124" s="91"/>
      <c r="B124" s="93"/>
      <c r="C124" s="93"/>
      <c r="D124" s="93"/>
      <c r="E124" s="93"/>
      <c r="F124" s="94"/>
    </row>
    <row r="125" spans="1:5" ht="15.75">
      <c r="A125" s="81"/>
      <c r="B125" s="25"/>
      <c r="C125" s="25"/>
      <c r="D125" s="25"/>
      <c r="E125" s="25"/>
    </row>
    <row r="126" spans="1:5" ht="15.75">
      <c r="A126" s="81">
        <v>13</v>
      </c>
      <c r="B126" s="26" t="s">
        <v>49</v>
      </c>
      <c r="C126" s="25"/>
      <c r="D126" s="25"/>
      <c r="E126" s="25"/>
    </row>
    <row r="127" spans="1:5" ht="15.75">
      <c r="A127" s="81"/>
      <c r="B127" s="25"/>
      <c r="C127" s="25"/>
      <c r="D127" s="126" t="s">
        <v>14</v>
      </c>
      <c r="E127" s="25"/>
    </row>
    <row r="128" spans="1:5" ht="15.75">
      <c r="A128" s="81"/>
      <c r="B128" s="25" t="s">
        <v>136</v>
      </c>
      <c r="C128" s="25"/>
      <c r="D128" s="30"/>
      <c r="E128" s="25"/>
    </row>
    <row r="129" spans="1:5" ht="15.75">
      <c r="A129" s="81"/>
      <c r="B129" s="25" t="s">
        <v>211</v>
      </c>
      <c r="C129" s="25"/>
      <c r="D129" s="125">
        <v>149115</v>
      </c>
      <c r="E129" s="25"/>
    </row>
    <row r="130" spans="1:5" ht="15.75">
      <c r="A130" s="81"/>
      <c r="B130" s="25" t="s">
        <v>209</v>
      </c>
      <c r="C130" s="25"/>
      <c r="D130" s="124"/>
      <c r="E130" s="25"/>
    </row>
    <row r="131" spans="1:5" ht="15.75">
      <c r="A131" s="81"/>
      <c r="B131" s="25" t="s">
        <v>210</v>
      </c>
      <c r="C131" s="25"/>
      <c r="D131" s="125">
        <v>59815</v>
      </c>
      <c r="E131" s="25"/>
    </row>
    <row r="132" spans="1:5" ht="16.5" thickBot="1">
      <c r="A132" s="81"/>
      <c r="B132" s="25"/>
      <c r="C132" s="25"/>
      <c r="D132" s="116">
        <f>SUM(D129:D131)</f>
        <v>208930</v>
      </c>
      <c r="E132" s="25"/>
    </row>
    <row r="133" spans="1:5" ht="16.5" thickTop="1">
      <c r="A133" s="81"/>
      <c r="B133" s="25"/>
      <c r="C133" s="25"/>
      <c r="D133" s="117"/>
      <c r="E133" s="25"/>
    </row>
    <row r="134" spans="1:5" ht="30.75" customHeight="1">
      <c r="A134" s="81"/>
      <c r="B134" s="159" t="s">
        <v>247</v>
      </c>
      <c r="C134" s="159"/>
      <c r="D134" s="159"/>
      <c r="E134" s="159"/>
    </row>
    <row r="135" spans="1:5" ht="15.75">
      <c r="A135" s="81"/>
      <c r="B135" s="103"/>
      <c r="C135" s="103"/>
      <c r="D135" s="103"/>
      <c r="E135" s="103"/>
    </row>
    <row r="136" spans="1:5" ht="15.75">
      <c r="A136" s="81"/>
      <c r="B136" s="162"/>
      <c r="C136" s="138"/>
      <c r="D136" s="138"/>
      <c r="E136" s="138"/>
    </row>
    <row r="137" spans="1:5" ht="15.75">
      <c r="A137" s="81">
        <v>14</v>
      </c>
      <c r="B137" s="26" t="s">
        <v>32</v>
      </c>
      <c r="C137" s="25"/>
      <c r="D137" s="25"/>
      <c r="E137" s="25"/>
    </row>
    <row r="138" spans="1:5" ht="30.75" customHeight="1">
      <c r="A138" s="81"/>
      <c r="B138" s="166" t="s">
        <v>261</v>
      </c>
      <c r="C138" s="166"/>
      <c r="D138" s="166"/>
      <c r="E138" s="166"/>
    </row>
    <row r="139" spans="1:5" ht="15.75">
      <c r="A139" s="81"/>
      <c r="B139" s="25"/>
      <c r="C139" s="25"/>
      <c r="D139" s="25"/>
      <c r="E139" s="25"/>
    </row>
    <row r="140" spans="1:5" ht="15.75">
      <c r="A140" s="81"/>
      <c r="B140" s="25"/>
      <c r="C140" s="25"/>
      <c r="D140" s="126" t="s">
        <v>14</v>
      </c>
      <c r="E140" s="25"/>
    </row>
    <row r="141" spans="1:5" ht="15.75">
      <c r="A141" s="81"/>
      <c r="B141" s="25"/>
      <c r="C141" s="25"/>
      <c r="D141" s="126"/>
      <c r="E141" s="25"/>
    </row>
    <row r="142" spans="1:5" ht="16.5" thickBot="1">
      <c r="A142" s="81"/>
      <c r="B142" s="25" t="s">
        <v>260</v>
      </c>
      <c r="C142" s="25"/>
      <c r="D142" s="137">
        <v>9275</v>
      </c>
      <c r="E142" s="25"/>
    </row>
    <row r="143" spans="1:5" ht="16.5" thickTop="1">
      <c r="A143" s="81"/>
      <c r="B143" s="25"/>
      <c r="C143" s="25"/>
      <c r="D143" s="125"/>
      <c r="E143" s="25"/>
    </row>
    <row r="144" spans="1:5" ht="15.75">
      <c r="A144" s="81"/>
      <c r="B144" s="25"/>
      <c r="C144" s="25"/>
      <c r="D144" s="25"/>
      <c r="E144" s="25"/>
    </row>
    <row r="145" spans="1:5" ht="15.75">
      <c r="A145" s="81">
        <v>15</v>
      </c>
      <c r="B145" s="26" t="s">
        <v>184</v>
      </c>
      <c r="C145" s="25"/>
      <c r="D145" s="25"/>
      <c r="E145" s="25"/>
    </row>
    <row r="146" spans="1:5" ht="15.75">
      <c r="A146" s="81"/>
      <c r="B146" s="25"/>
      <c r="C146" s="29" t="s">
        <v>57</v>
      </c>
      <c r="D146" s="30" t="s">
        <v>58</v>
      </c>
      <c r="E146" s="25"/>
    </row>
    <row r="147" spans="1:5" ht="47.25">
      <c r="A147" s="81"/>
      <c r="B147" s="25"/>
      <c r="C147" s="30" t="s">
        <v>230</v>
      </c>
      <c r="D147" s="30" t="s">
        <v>222</v>
      </c>
      <c r="E147" s="25"/>
    </row>
    <row r="148" spans="1:5" ht="15.75">
      <c r="A148" s="81"/>
      <c r="B148" s="25"/>
      <c r="C148" s="30" t="s">
        <v>14</v>
      </c>
      <c r="D148" s="30" t="s">
        <v>14</v>
      </c>
      <c r="E148" s="25"/>
    </row>
    <row r="149" spans="1:5" ht="31.5">
      <c r="A149" s="81"/>
      <c r="B149" s="113" t="s">
        <v>185</v>
      </c>
      <c r="C149" s="30"/>
      <c r="D149" s="30"/>
      <c r="E149" s="25"/>
    </row>
    <row r="150" spans="1:5" ht="15.75">
      <c r="A150" s="81"/>
      <c r="B150" s="25" t="s">
        <v>187</v>
      </c>
      <c r="C150" s="30"/>
      <c r="D150" s="30"/>
      <c r="E150" s="25"/>
    </row>
    <row r="151" spans="1:5" ht="15.75">
      <c r="A151" s="81"/>
      <c r="B151" s="25" t="s">
        <v>195</v>
      </c>
      <c r="C151" s="112">
        <v>5</v>
      </c>
      <c r="D151" s="112">
        <v>16</v>
      </c>
      <c r="E151" s="25"/>
    </row>
    <row r="152" spans="1:5" ht="15.75">
      <c r="A152" s="81"/>
      <c r="B152" s="25"/>
      <c r="C152" s="112"/>
      <c r="D152" s="112"/>
      <c r="E152" s="25"/>
    </row>
    <row r="153" spans="1:5" ht="31.5">
      <c r="A153" s="81"/>
      <c r="B153" s="113" t="s">
        <v>186</v>
      </c>
      <c r="C153" s="112"/>
      <c r="D153" s="112"/>
      <c r="E153" s="25"/>
    </row>
    <row r="154" spans="1:5" ht="15.75">
      <c r="A154" s="81"/>
      <c r="B154" s="25" t="s">
        <v>188</v>
      </c>
      <c r="C154" s="112"/>
      <c r="D154" s="112"/>
      <c r="E154" s="25"/>
    </row>
    <row r="155" spans="1:5" ht="15.75">
      <c r="A155" s="81"/>
      <c r="B155" s="25" t="s">
        <v>189</v>
      </c>
      <c r="C155" s="112">
        <v>17</v>
      </c>
      <c r="D155" s="112">
        <v>47</v>
      </c>
      <c r="E155" s="25"/>
    </row>
    <row r="156" spans="1:5" ht="16.5" thickBot="1">
      <c r="A156" s="81"/>
      <c r="B156" s="25" t="s">
        <v>190</v>
      </c>
      <c r="C156" s="127">
        <v>0</v>
      </c>
      <c r="D156" s="127">
        <v>904</v>
      </c>
      <c r="E156" s="25"/>
    </row>
    <row r="157" spans="1:5" ht="16.5" thickTop="1">
      <c r="A157" s="81"/>
      <c r="B157" s="25"/>
      <c r="C157" s="25"/>
      <c r="D157" s="25"/>
      <c r="E157" s="25"/>
    </row>
    <row r="158" spans="1:5" ht="31.5" customHeight="1">
      <c r="A158" s="81"/>
      <c r="B158" s="165" t="s">
        <v>194</v>
      </c>
      <c r="C158" s="165"/>
      <c r="D158" s="165"/>
      <c r="E158" s="165"/>
    </row>
    <row r="159" spans="1:5" ht="15.75">
      <c r="A159" s="81"/>
      <c r="B159" s="24"/>
      <c r="C159" s="24"/>
      <c r="D159" s="24"/>
      <c r="E159" s="24"/>
    </row>
    <row r="160" spans="1:5" ht="15.75" hidden="1">
      <c r="A160" s="81"/>
      <c r="B160" s="24"/>
      <c r="C160" s="24"/>
      <c r="D160" s="24"/>
      <c r="E160" s="24"/>
    </row>
    <row r="161" spans="1:5" ht="15.75">
      <c r="A161" s="81">
        <v>16</v>
      </c>
      <c r="B161" s="28" t="s">
        <v>24</v>
      </c>
      <c r="C161" s="23"/>
      <c r="D161" s="23"/>
      <c r="E161" s="23"/>
    </row>
    <row r="162" spans="1:6" ht="63.75" customHeight="1">
      <c r="A162" s="81"/>
      <c r="B162" s="159" t="s">
        <v>257</v>
      </c>
      <c r="C162" s="159"/>
      <c r="D162" s="159"/>
      <c r="E162" s="159"/>
      <c r="F162" s="105"/>
    </row>
    <row r="163" spans="1:6" ht="15.75">
      <c r="A163" s="81"/>
      <c r="B163" s="103"/>
      <c r="C163" s="103"/>
      <c r="D163" s="103"/>
      <c r="E163" s="103"/>
      <c r="F163" s="105"/>
    </row>
    <row r="164" spans="1:6" ht="45.75" customHeight="1">
      <c r="A164" s="81"/>
      <c r="B164" s="159" t="s">
        <v>249</v>
      </c>
      <c r="C164" s="159"/>
      <c r="D164" s="159"/>
      <c r="E164" s="159"/>
      <c r="F164" s="105"/>
    </row>
    <row r="165" spans="1:6" ht="15.75">
      <c r="A165" s="81"/>
      <c r="B165" s="103"/>
      <c r="C165" s="103"/>
      <c r="D165" s="103"/>
      <c r="E165" s="103"/>
      <c r="F165" s="105"/>
    </row>
    <row r="166" spans="1:6" ht="30.75" customHeight="1">
      <c r="A166" s="81"/>
      <c r="B166" s="159" t="s">
        <v>258</v>
      </c>
      <c r="C166" s="159"/>
      <c r="D166" s="159"/>
      <c r="E166" s="159"/>
      <c r="F166" s="105"/>
    </row>
    <row r="167" spans="1:5" ht="15.75">
      <c r="A167" s="81"/>
      <c r="B167" s="102"/>
      <c r="C167" s="102"/>
      <c r="D167" s="102"/>
      <c r="E167" s="102"/>
    </row>
    <row r="168" spans="1:5" ht="15.75">
      <c r="A168" s="81"/>
      <c r="B168" s="109" t="s">
        <v>72</v>
      </c>
      <c r="C168" s="103"/>
      <c r="D168" s="103"/>
      <c r="E168" s="103"/>
    </row>
    <row r="169" spans="1:5" ht="64.5" customHeight="1">
      <c r="A169" s="81"/>
      <c r="B169" s="144" t="s">
        <v>252</v>
      </c>
      <c r="C169" s="144"/>
      <c r="D169" s="144"/>
      <c r="E169" s="144"/>
    </row>
    <row r="170" spans="1:5" ht="15.75">
      <c r="A170" s="81"/>
      <c r="B170" s="107"/>
      <c r="C170" s="107"/>
      <c r="D170" s="107"/>
      <c r="E170" s="107"/>
    </row>
    <row r="171" spans="1:5" ht="15.75">
      <c r="A171" s="81"/>
      <c r="B171" s="110" t="s">
        <v>73</v>
      </c>
      <c r="C171" s="103"/>
      <c r="D171" s="103"/>
      <c r="E171" s="103"/>
    </row>
    <row r="172" spans="1:5" ht="48.75" customHeight="1">
      <c r="A172" s="81"/>
      <c r="B172" s="144" t="s">
        <v>253</v>
      </c>
      <c r="C172" s="144"/>
      <c r="D172" s="144"/>
      <c r="E172" s="144"/>
    </row>
    <row r="173" spans="1:5" ht="15.75">
      <c r="A173" s="81"/>
      <c r="B173" s="107"/>
      <c r="C173" s="107"/>
      <c r="D173" s="107"/>
      <c r="E173" s="107"/>
    </row>
    <row r="174" spans="1:6" s="89" customFormat="1" ht="15.75">
      <c r="A174" s="82"/>
      <c r="B174" s="143"/>
      <c r="C174" s="143"/>
      <c r="D174" s="143"/>
      <c r="E174" s="143"/>
      <c r="F174" s="57"/>
    </row>
    <row r="175" spans="1:5" ht="15.75">
      <c r="A175" s="83">
        <v>17</v>
      </c>
      <c r="B175" s="71" t="s">
        <v>40</v>
      </c>
      <c r="C175" s="25"/>
      <c r="D175" s="25"/>
      <c r="E175" s="25"/>
    </row>
    <row r="176" spans="1:6" ht="109.5" customHeight="1">
      <c r="A176" s="81"/>
      <c r="B176" s="159" t="s">
        <v>264</v>
      </c>
      <c r="C176" s="159"/>
      <c r="D176" s="159"/>
      <c r="E176" s="159"/>
      <c r="F176" s="106"/>
    </row>
    <row r="177" spans="1:6" ht="15.75">
      <c r="A177" s="81"/>
      <c r="B177" s="103"/>
      <c r="C177" s="103"/>
      <c r="D177" s="103"/>
      <c r="E177" s="103"/>
      <c r="F177" s="106"/>
    </row>
    <row r="178" spans="1:5" ht="15.75">
      <c r="A178" s="81"/>
      <c r="B178" s="25"/>
      <c r="C178" s="25" t="s">
        <v>54</v>
      </c>
      <c r="D178" s="25"/>
      <c r="E178" s="25"/>
    </row>
    <row r="179" spans="1:2" ht="15.75">
      <c r="A179" s="81">
        <v>18</v>
      </c>
      <c r="B179" s="22" t="s">
        <v>62</v>
      </c>
    </row>
    <row r="180" spans="1:5" ht="78.75" customHeight="1">
      <c r="A180" s="81"/>
      <c r="B180" s="159" t="s">
        <v>254</v>
      </c>
      <c r="C180" s="159"/>
      <c r="D180" s="159"/>
      <c r="E180" s="159"/>
    </row>
    <row r="181" spans="1:5" ht="15.75">
      <c r="A181" s="81"/>
      <c r="B181" s="102"/>
      <c r="C181" s="102"/>
      <c r="D181" s="102"/>
      <c r="E181" s="102"/>
    </row>
    <row r="182" spans="1:5" ht="63" customHeight="1">
      <c r="A182" s="81"/>
      <c r="B182" s="159" t="s">
        <v>259</v>
      </c>
      <c r="C182" s="159"/>
      <c r="D182" s="159"/>
      <c r="E182" s="159"/>
    </row>
    <row r="183" spans="1:6" s="95" customFormat="1" ht="15" customHeight="1">
      <c r="A183" s="91"/>
      <c r="B183" s="102"/>
      <c r="C183" s="102"/>
      <c r="D183" s="102"/>
      <c r="E183" s="102"/>
      <c r="F183" s="94"/>
    </row>
    <row r="184" spans="1:6" ht="93.75" customHeight="1">
      <c r="A184" s="81"/>
      <c r="B184" s="159" t="s">
        <v>256</v>
      </c>
      <c r="C184" s="159"/>
      <c r="D184" s="159"/>
      <c r="E184" s="159"/>
      <c r="F184" s="104"/>
    </row>
    <row r="185" spans="1:6" ht="18">
      <c r="A185" s="81"/>
      <c r="B185" s="103"/>
      <c r="C185" s="103"/>
      <c r="D185" s="103"/>
      <c r="E185" s="103"/>
      <c r="F185" s="104"/>
    </row>
    <row r="186" spans="1:6" ht="18">
      <c r="A186" s="81"/>
      <c r="B186" s="103"/>
      <c r="C186" s="103"/>
      <c r="D186" s="103"/>
      <c r="E186" s="103"/>
      <c r="F186" s="104"/>
    </row>
    <row r="187" spans="1:5" ht="15.75">
      <c r="A187" s="81">
        <v>19</v>
      </c>
      <c r="B187" s="145" t="s">
        <v>173</v>
      </c>
      <c r="C187" s="145"/>
      <c r="D187" s="145"/>
      <c r="E187" s="145"/>
    </row>
    <row r="188" spans="1:5" ht="15.75">
      <c r="A188" s="81"/>
      <c r="B188" s="170" t="s">
        <v>55</v>
      </c>
      <c r="C188" s="170"/>
      <c r="D188" s="170"/>
      <c r="E188" s="170"/>
    </row>
    <row r="189" spans="1:5" ht="15.75">
      <c r="A189" s="81"/>
      <c r="B189" s="23"/>
      <c r="C189" s="23"/>
      <c r="D189" s="23"/>
      <c r="E189" s="23"/>
    </row>
    <row r="190" spans="1:5" ht="15.75">
      <c r="A190" s="81"/>
      <c r="B190" s="23"/>
      <c r="C190" s="23"/>
      <c r="D190" s="23"/>
      <c r="E190" s="23"/>
    </row>
    <row r="191" spans="1:5" ht="15.75">
      <c r="A191" s="81">
        <v>20</v>
      </c>
      <c r="B191" s="22" t="s">
        <v>203</v>
      </c>
      <c r="C191" s="140"/>
      <c r="D191" s="140"/>
      <c r="E191" s="29"/>
    </row>
    <row r="192" spans="1:5" ht="15.75">
      <c r="A192" s="81"/>
      <c r="B192" s="22"/>
      <c r="C192" s="29" t="s">
        <v>57</v>
      </c>
      <c r="D192" s="30" t="s">
        <v>58</v>
      </c>
      <c r="E192" s="29"/>
    </row>
    <row r="193" spans="1:5" ht="47.25">
      <c r="A193" s="84"/>
      <c r="B193" s="22"/>
      <c r="C193" s="30" t="s">
        <v>230</v>
      </c>
      <c r="D193" s="30" t="s">
        <v>222</v>
      </c>
      <c r="E193" s="30"/>
    </row>
    <row r="194" spans="1:4" ht="15.75">
      <c r="A194" s="81"/>
      <c r="B194" s="22"/>
      <c r="C194" s="30" t="s">
        <v>14</v>
      </c>
      <c r="D194" s="30" t="s">
        <v>14</v>
      </c>
    </row>
    <row r="195" spans="1:4" ht="15.75">
      <c r="A195" s="81"/>
      <c r="B195" s="20" t="s">
        <v>172</v>
      </c>
      <c r="C195" s="87"/>
      <c r="D195" s="87"/>
    </row>
    <row r="196" ht="15.75">
      <c r="A196" s="81"/>
    </row>
    <row r="197" spans="1:4" ht="15.75">
      <c r="A197" s="81"/>
      <c r="B197" s="20" t="s">
        <v>0</v>
      </c>
      <c r="C197" s="118">
        <v>888</v>
      </c>
      <c r="D197" s="118">
        <v>3646</v>
      </c>
    </row>
    <row r="198" spans="1:4" ht="15.75">
      <c r="A198" s="81"/>
      <c r="B198" s="20" t="s">
        <v>250</v>
      </c>
      <c r="C198" s="118">
        <v>28</v>
      </c>
      <c r="D198" s="118">
        <v>28</v>
      </c>
    </row>
    <row r="199" spans="1:4" ht="15.75">
      <c r="A199" s="81"/>
      <c r="B199" s="20" t="s">
        <v>251</v>
      </c>
      <c r="C199" s="118">
        <v>-15</v>
      </c>
      <c r="D199" s="118">
        <v>-15</v>
      </c>
    </row>
    <row r="200" spans="1:4" ht="15.75">
      <c r="A200" s="81"/>
      <c r="B200" s="20" t="s">
        <v>214</v>
      </c>
      <c r="C200" s="119">
        <v>-364</v>
      </c>
      <c r="D200" s="119">
        <v>-1900</v>
      </c>
    </row>
    <row r="201" spans="1:4" ht="16.5" thickBot="1">
      <c r="A201" s="81"/>
      <c r="C201" s="116">
        <f>SUM(C197:C200)</f>
        <v>537</v>
      </c>
      <c r="D201" s="116">
        <f>SUM(D197:D200)</f>
        <v>1759</v>
      </c>
    </row>
    <row r="202" spans="1:4" ht="16.5" thickTop="1">
      <c r="A202" s="81"/>
      <c r="C202" s="32"/>
      <c r="D202" s="32"/>
    </row>
    <row r="203" spans="1:6" ht="46.5" customHeight="1">
      <c r="A203" s="81"/>
      <c r="B203" s="170" t="s">
        <v>232</v>
      </c>
      <c r="C203" s="139"/>
      <c r="D203" s="139"/>
      <c r="E203" s="139"/>
      <c r="F203" s="90"/>
    </row>
    <row r="204" spans="1:6" ht="15.75">
      <c r="A204" s="81"/>
      <c r="B204" s="23"/>
      <c r="C204" s="66"/>
      <c r="D204" s="66"/>
      <c r="E204" s="66"/>
      <c r="F204" s="90"/>
    </row>
    <row r="205" spans="1:6" ht="15.75">
      <c r="A205" s="81"/>
      <c r="B205" s="23"/>
      <c r="C205" s="66"/>
      <c r="D205" s="66"/>
      <c r="E205" s="66"/>
      <c r="F205" s="90"/>
    </row>
    <row r="206" spans="1:2" ht="15.75">
      <c r="A206" s="81">
        <v>21</v>
      </c>
      <c r="B206" s="22" t="s">
        <v>140</v>
      </c>
    </row>
    <row r="207" spans="1:5" ht="15.75">
      <c r="A207" s="81"/>
      <c r="B207" s="162" t="s">
        <v>212</v>
      </c>
      <c r="C207" s="162"/>
      <c r="D207" s="162"/>
      <c r="E207" s="162"/>
    </row>
    <row r="208" spans="1:5" ht="15.75">
      <c r="A208" s="81"/>
      <c r="B208" s="65"/>
      <c r="C208" s="65"/>
      <c r="D208" s="65"/>
      <c r="E208" s="65"/>
    </row>
    <row r="209" ht="15.75">
      <c r="A209" s="81"/>
    </row>
    <row r="210" spans="1:2" ht="15.75">
      <c r="A210" s="81">
        <v>22</v>
      </c>
      <c r="B210" s="22" t="s">
        <v>45</v>
      </c>
    </row>
    <row r="211" spans="1:5" ht="30.75" customHeight="1">
      <c r="A211" s="81"/>
      <c r="B211" s="161" t="s">
        <v>207</v>
      </c>
      <c r="C211" s="161"/>
      <c r="D211" s="161"/>
      <c r="E211" s="161"/>
    </row>
    <row r="212" spans="1:5" ht="15.75">
      <c r="A212" s="81"/>
      <c r="B212" s="67"/>
      <c r="C212" s="67"/>
      <c r="D212" s="67"/>
      <c r="E212" s="67"/>
    </row>
    <row r="213" ht="15.75">
      <c r="A213" s="81"/>
    </row>
    <row r="214" spans="1:2" ht="15.75">
      <c r="A214" s="81">
        <v>23</v>
      </c>
      <c r="B214" s="22" t="s">
        <v>25</v>
      </c>
    </row>
    <row r="215" spans="1:5" ht="46.5" customHeight="1">
      <c r="A215" s="81"/>
      <c r="B215" s="159" t="s">
        <v>202</v>
      </c>
      <c r="C215" s="141"/>
      <c r="D215" s="141"/>
      <c r="E215" s="141"/>
    </row>
    <row r="216" spans="1:5" ht="15.75">
      <c r="A216" s="81"/>
      <c r="B216" s="103"/>
      <c r="C216" s="122"/>
      <c r="D216" s="122"/>
      <c r="E216" s="122"/>
    </row>
    <row r="217" spans="1:5" ht="48.75" customHeight="1">
      <c r="A217" s="81"/>
      <c r="B217" s="159" t="s">
        <v>255</v>
      </c>
      <c r="C217" s="160"/>
      <c r="D217" s="160"/>
      <c r="E217" s="160"/>
    </row>
    <row r="218" spans="1:2" ht="15.75">
      <c r="A218" s="81"/>
      <c r="B218" s="22"/>
    </row>
    <row r="219" spans="1:6" s="134" customFormat="1" ht="15.75">
      <c r="A219" s="21"/>
      <c r="B219" s="161" t="s">
        <v>245</v>
      </c>
      <c r="C219" s="161"/>
      <c r="D219" s="161"/>
      <c r="E219" s="161"/>
      <c r="F219" s="20"/>
    </row>
    <row r="220" spans="1:6" s="134" customFormat="1" ht="15.75">
      <c r="A220" s="21"/>
      <c r="B220" s="67"/>
      <c r="C220" s="67"/>
      <c r="D220" s="67"/>
      <c r="E220" s="67"/>
      <c r="F220" s="20"/>
    </row>
    <row r="221" spans="1:2" ht="15.75">
      <c r="A221" s="81">
        <v>24</v>
      </c>
      <c r="B221" s="31" t="s">
        <v>44</v>
      </c>
    </row>
    <row r="222" spans="1:5" ht="15.75" customHeight="1">
      <c r="A222" s="81"/>
      <c r="B222" s="158" t="s">
        <v>52</v>
      </c>
      <c r="C222" s="158"/>
      <c r="D222" s="158"/>
      <c r="E222" s="158"/>
    </row>
    <row r="223" spans="1:4" ht="47.25">
      <c r="A223" s="81"/>
      <c r="D223" s="30" t="s">
        <v>233</v>
      </c>
    </row>
    <row r="224" spans="1:4" ht="15.75">
      <c r="A224" s="81"/>
      <c r="C224" s="87"/>
      <c r="D224" s="30" t="s">
        <v>14</v>
      </c>
    </row>
    <row r="225" spans="1:2" ht="15.75">
      <c r="A225" s="81"/>
      <c r="B225" s="20" t="s">
        <v>33</v>
      </c>
    </row>
    <row r="226" spans="1:4" ht="15.75">
      <c r="A226" s="81"/>
      <c r="B226" s="20" t="s">
        <v>34</v>
      </c>
      <c r="D226" s="27">
        <f>+'BS'!C45</f>
        <v>76258</v>
      </c>
    </row>
    <row r="227" spans="1:4" ht="15.75">
      <c r="A227" s="81"/>
      <c r="B227" s="20" t="s">
        <v>35</v>
      </c>
      <c r="D227" s="27">
        <f>'BS'!C40</f>
        <v>3326</v>
      </c>
    </row>
    <row r="228" spans="1:4" ht="15.75">
      <c r="A228" s="81"/>
      <c r="D228" s="32"/>
    </row>
    <row r="229" spans="1:4" ht="16.5" thickBot="1">
      <c r="A229" s="81"/>
      <c r="B229" s="20" t="s">
        <v>13</v>
      </c>
      <c r="D229" s="59">
        <f>SUM(D226:D228)</f>
        <v>79584</v>
      </c>
    </row>
    <row r="230" spans="1:4" ht="16.5" thickTop="1">
      <c r="A230" s="81"/>
      <c r="D230" s="32"/>
    </row>
    <row r="231" spans="1:5" ht="30.75" customHeight="1">
      <c r="A231" s="81"/>
      <c r="B231" s="159" t="s">
        <v>246</v>
      </c>
      <c r="C231" s="159"/>
      <c r="D231" s="159"/>
      <c r="E231" s="159"/>
    </row>
    <row r="232" spans="1:5" ht="15.75">
      <c r="A232" s="81"/>
      <c r="B232" s="108"/>
      <c r="C232" s="108"/>
      <c r="D232" s="108"/>
      <c r="E232" s="108"/>
    </row>
    <row r="233" spans="1:5" ht="79.5" customHeight="1">
      <c r="A233" s="81"/>
      <c r="B233" s="142" t="s">
        <v>262</v>
      </c>
      <c r="C233" s="142"/>
      <c r="D233" s="142"/>
      <c r="E233" s="142"/>
    </row>
    <row r="234" spans="1:5" ht="15.75">
      <c r="A234" s="81"/>
      <c r="B234" s="67"/>
      <c r="C234" s="67"/>
      <c r="D234" s="67"/>
      <c r="E234" s="67"/>
    </row>
    <row r="235" spans="1:5" ht="45.75" customHeight="1">
      <c r="A235" s="81"/>
      <c r="B235" s="161" t="s">
        <v>204</v>
      </c>
      <c r="C235" s="161"/>
      <c r="D235" s="161"/>
      <c r="E235" s="161"/>
    </row>
    <row r="236" spans="1:5" ht="15.75">
      <c r="A236" s="81"/>
      <c r="B236" s="67"/>
      <c r="C236" s="67"/>
      <c r="D236" s="67"/>
      <c r="E236" s="67"/>
    </row>
    <row r="237" spans="1:5" ht="15.75">
      <c r="A237" s="81"/>
      <c r="B237" s="161" t="s">
        <v>90</v>
      </c>
      <c r="C237" s="161"/>
      <c r="D237" s="161"/>
      <c r="E237" s="161"/>
    </row>
    <row r="238" spans="1:5" ht="15.75">
      <c r="A238" s="81"/>
      <c r="B238" s="67"/>
      <c r="C238" s="67"/>
      <c r="D238" s="67"/>
      <c r="E238" s="67"/>
    </row>
    <row r="239" spans="1:3" ht="15.75">
      <c r="A239" s="81"/>
      <c r="C239" s="32"/>
    </row>
    <row r="240" spans="1:2" ht="15.75">
      <c r="A240" s="81">
        <v>25</v>
      </c>
      <c r="B240" s="22" t="s">
        <v>26</v>
      </c>
    </row>
    <row r="241" spans="1:5" ht="15.75">
      <c r="A241" s="81"/>
      <c r="B241" s="163" t="s">
        <v>141</v>
      </c>
      <c r="C241" s="163"/>
      <c r="D241" s="163"/>
      <c r="E241" s="163"/>
    </row>
    <row r="242" spans="1:5" ht="15.75">
      <c r="A242" s="81"/>
      <c r="B242" s="36"/>
      <c r="C242" s="36"/>
      <c r="D242" s="36"/>
      <c r="E242" s="36"/>
    </row>
    <row r="243" ht="15.75">
      <c r="A243" s="81"/>
    </row>
    <row r="244" spans="1:2" ht="15.75">
      <c r="A244" s="81">
        <v>26</v>
      </c>
      <c r="B244" s="22" t="s">
        <v>27</v>
      </c>
    </row>
    <row r="245" spans="1:5" ht="30" customHeight="1">
      <c r="A245" s="81"/>
      <c r="B245" s="164" t="s">
        <v>234</v>
      </c>
      <c r="C245" s="164"/>
      <c r="D245" s="164"/>
      <c r="E245" s="164"/>
    </row>
    <row r="246" spans="1:5" ht="15.75">
      <c r="A246" s="81"/>
      <c r="B246" s="129"/>
      <c r="C246" s="129"/>
      <c r="D246" s="129"/>
      <c r="E246" s="129"/>
    </row>
    <row r="247" ht="15.75">
      <c r="A247" s="81"/>
    </row>
    <row r="248" spans="1:2" ht="15.75">
      <c r="A248" s="81">
        <v>27</v>
      </c>
      <c r="B248" s="22" t="s">
        <v>36</v>
      </c>
    </row>
    <row r="249" spans="1:5" ht="15.75">
      <c r="A249" s="81"/>
      <c r="B249" s="162" t="s">
        <v>235</v>
      </c>
      <c r="C249" s="162"/>
      <c r="D249" s="162"/>
      <c r="E249" s="162"/>
    </row>
    <row r="250" spans="1:5" ht="15.75" customHeight="1">
      <c r="A250" s="81"/>
      <c r="B250" s="57"/>
      <c r="C250" s="57"/>
      <c r="D250" s="57"/>
      <c r="E250" s="57"/>
    </row>
    <row r="251" spans="1:5" ht="15.75">
      <c r="A251" s="81"/>
      <c r="B251" s="57"/>
      <c r="C251" s="57"/>
      <c r="D251" s="57"/>
      <c r="E251" s="57"/>
    </row>
    <row r="252" spans="1:2" ht="15.75">
      <c r="A252" s="81">
        <v>28</v>
      </c>
      <c r="B252" s="22" t="s">
        <v>50</v>
      </c>
    </row>
    <row r="253" spans="1:2" ht="15.75">
      <c r="A253" s="81"/>
      <c r="B253" s="111" t="s">
        <v>183</v>
      </c>
    </row>
    <row r="254" spans="1:5" ht="30.75" customHeight="1">
      <c r="A254" s="81"/>
      <c r="B254" s="161" t="s">
        <v>102</v>
      </c>
      <c r="C254" s="161"/>
      <c r="D254" s="161"/>
      <c r="E254" s="161"/>
    </row>
    <row r="255" ht="15.75">
      <c r="A255" s="81"/>
    </row>
    <row r="256" spans="1:4" ht="15.75">
      <c r="A256" s="81"/>
      <c r="C256" s="30" t="s">
        <v>57</v>
      </c>
      <c r="D256" s="30" t="s">
        <v>58</v>
      </c>
    </row>
    <row r="257" spans="1:4" ht="47.25">
      <c r="A257" s="81"/>
      <c r="C257" s="30" t="s">
        <v>230</v>
      </c>
      <c r="D257" s="30" t="s">
        <v>222</v>
      </c>
    </row>
    <row r="258" spans="1:2" ht="15.75">
      <c r="A258" s="81"/>
      <c r="B258" s="60" t="s">
        <v>28</v>
      </c>
    </row>
    <row r="259" spans="1:4" ht="15.75">
      <c r="A259" s="81"/>
      <c r="B259" s="20" t="s">
        <v>142</v>
      </c>
      <c r="C259" s="27">
        <f>+'IS'!C42</f>
        <v>17476</v>
      </c>
      <c r="D259" s="27">
        <f>+'IS'!G42</f>
        <v>52291</v>
      </c>
    </row>
    <row r="260" spans="1:4" ht="15.75">
      <c r="A260" s="81"/>
      <c r="B260" s="20" t="s">
        <v>51</v>
      </c>
      <c r="C260" s="101">
        <v>349813</v>
      </c>
      <c r="D260" s="101">
        <v>345308</v>
      </c>
    </row>
    <row r="261" ht="15.75">
      <c r="A261" s="81"/>
    </row>
    <row r="262" spans="1:4" ht="15.75">
      <c r="A262" s="81"/>
      <c r="B262" s="20" t="s">
        <v>60</v>
      </c>
      <c r="C262" s="61">
        <f>C259*100/C260</f>
        <v>4.995812048151441</v>
      </c>
      <c r="D262" s="61">
        <f>D259*100/D260</f>
        <v>15.143292365076976</v>
      </c>
    </row>
    <row r="263" spans="1:4" ht="15.75">
      <c r="A263" s="81"/>
      <c r="C263" s="61"/>
      <c r="D263" s="61"/>
    </row>
    <row r="264" spans="1:4" ht="15.75">
      <c r="A264" s="81"/>
      <c r="B264" s="111" t="s">
        <v>182</v>
      </c>
      <c r="C264" s="61"/>
      <c r="D264" s="61"/>
    </row>
    <row r="265" spans="1:5" ht="63" customHeight="1">
      <c r="A265" s="81"/>
      <c r="B265" s="162" t="s">
        <v>162</v>
      </c>
      <c r="C265" s="162"/>
      <c r="D265" s="162"/>
      <c r="E265" s="162"/>
    </row>
    <row r="266" spans="1:4" ht="15.75">
      <c r="A266" s="81"/>
      <c r="C266" s="30" t="s">
        <v>57</v>
      </c>
      <c r="D266" s="30" t="s">
        <v>58</v>
      </c>
    </row>
    <row r="267" spans="1:4" ht="47.25">
      <c r="A267" s="81"/>
      <c r="C267" s="30" t="s">
        <v>230</v>
      </c>
      <c r="D267" s="30" t="s">
        <v>222</v>
      </c>
    </row>
    <row r="268" spans="1:2" ht="15.75">
      <c r="A268" s="81"/>
      <c r="B268" s="60" t="s">
        <v>163</v>
      </c>
    </row>
    <row r="269" spans="1:4" ht="15.75">
      <c r="A269" s="81"/>
      <c r="B269" s="20" t="s">
        <v>142</v>
      </c>
      <c r="C269" s="27">
        <f>+C259</f>
        <v>17476</v>
      </c>
      <c r="D269" s="27">
        <f>+D259</f>
        <v>52291</v>
      </c>
    </row>
    <row r="270" spans="1:4" ht="15.75">
      <c r="A270" s="81"/>
      <c r="C270" s="27"/>
      <c r="D270" s="27"/>
    </row>
    <row r="271" spans="1:4" ht="15.75">
      <c r="A271" s="81"/>
      <c r="B271" s="20" t="s">
        <v>51</v>
      </c>
      <c r="C271" s="101">
        <v>349813</v>
      </c>
      <c r="D271" s="101">
        <v>345308</v>
      </c>
    </row>
    <row r="272" spans="1:4" ht="15.75">
      <c r="A272" s="81"/>
      <c r="B272" s="20" t="s">
        <v>164</v>
      </c>
      <c r="C272" s="27">
        <v>10529</v>
      </c>
      <c r="D272" s="27">
        <v>13570</v>
      </c>
    </row>
    <row r="273" spans="1:4" ht="16.5" thickBot="1">
      <c r="A273" s="81"/>
      <c r="B273" s="20" t="s">
        <v>199</v>
      </c>
      <c r="C273" s="59">
        <f>SUM(C271:C272)</f>
        <v>360342</v>
      </c>
      <c r="D273" s="59">
        <f>SUM(D271:D272)</f>
        <v>358878</v>
      </c>
    </row>
    <row r="274" ht="16.5" thickTop="1">
      <c r="A274" s="81"/>
    </row>
    <row r="275" spans="1:4" ht="15.75">
      <c r="A275" s="81"/>
      <c r="B275" s="20" t="s">
        <v>165</v>
      </c>
      <c r="C275" s="61">
        <f>C269/C273*100</f>
        <v>4.8498370992002044</v>
      </c>
      <c r="D275" s="61">
        <f>D269/D273*100</f>
        <v>14.57068976086581</v>
      </c>
    </row>
    <row r="276" spans="1:4" ht="15.75">
      <c r="A276" s="81"/>
      <c r="C276" s="61"/>
      <c r="D276" s="61"/>
    </row>
    <row r="277" spans="1:5" ht="15.75">
      <c r="A277" s="81"/>
      <c r="B277" s="161" t="s">
        <v>47</v>
      </c>
      <c r="C277" s="161"/>
      <c r="D277" s="161"/>
      <c r="E277" s="161"/>
    </row>
    <row r="278" spans="1:5" ht="15.75">
      <c r="A278" s="81"/>
      <c r="B278" s="67"/>
      <c r="C278" s="67"/>
      <c r="D278" s="67"/>
      <c r="E278" s="67"/>
    </row>
    <row r="279" spans="1:5" ht="15.75">
      <c r="A279" s="81"/>
      <c r="B279" s="67"/>
      <c r="C279" s="67"/>
      <c r="D279" s="67"/>
      <c r="E279" s="67"/>
    </row>
    <row r="280" spans="1:2" ht="15.75">
      <c r="A280" s="81">
        <v>29</v>
      </c>
      <c r="B280" s="22" t="s">
        <v>37</v>
      </c>
    </row>
    <row r="281" spans="1:5" ht="30.75" customHeight="1">
      <c r="A281" s="81"/>
      <c r="B281" s="161" t="s">
        <v>241</v>
      </c>
      <c r="C281" s="161"/>
      <c r="D281" s="161"/>
      <c r="E281" s="161"/>
    </row>
  </sheetData>
  <sheetProtection password="D1C0" sheet="1" objects="1" scenarios="1" selectLockedCells="1" selectUnlockedCells="1"/>
  <mergeCells count="59">
    <mergeCell ref="B180:E180"/>
    <mergeCell ref="B169:E169"/>
    <mergeCell ref="B172:E172"/>
    <mergeCell ref="B187:E187"/>
    <mergeCell ref="B184:E184"/>
    <mergeCell ref="B164:E164"/>
    <mergeCell ref="B166:E166"/>
    <mergeCell ref="B176:E176"/>
    <mergeCell ref="B174:E174"/>
    <mergeCell ref="B237:E237"/>
    <mergeCell ref="B203:E203"/>
    <mergeCell ref="B188:E188"/>
    <mergeCell ref="C191:D191"/>
    <mergeCell ref="B211:E211"/>
    <mergeCell ref="B207:E207"/>
    <mergeCell ref="B215:E215"/>
    <mergeCell ref="B219:E219"/>
    <mergeCell ref="B233:E233"/>
    <mergeCell ref="B231:E231"/>
    <mergeCell ref="B235:E235"/>
    <mergeCell ref="B115:E115"/>
    <mergeCell ref="B162:E162"/>
    <mergeCell ref="B138:E138"/>
    <mergeCell ref="B123:E123"/>
    <mergeCell ref="B119:E119"/>
    <mergeCell ref="B158:E158"/>
    <mergeCell ref="B134:E134"/>
    <mergeCell ref="B136:E136"/>
    <mergeCell ref="B182:E182"/>
    <mergeCell ref="B10:E10"/>
    <mergeCell ref="B12:E12"/>
    <mergeCell ref="B49:E49"/>
    <mergeCell ref="B48:E48"/>
    <mergeCell ref="B16:E16"/>
    <mergeCell ref="B21:E21"/>
    <mergeCell ref="B26:E26"/>
    <mergeCell ref="B24:E24"/>
    <mergeCell ref="B15:E15"/>
    <mergeCell ref="B57:E57"/>
    <mergeCell ref="B28:C28"/>
    <mergeCell ref="B53:E53"/>
    <mergeCell ref="B36:E36"/>
    <mergeCell ref="B38:E38"/>
    <mergeCell ref="B81:E81"/>
    <mergeCell ref="B65:E65"/>
    <mergeCell ref="B61:E61"/>
    <mergeCell ref="B71:E71"/>
    <mergeCell ref="B67:E67"/>
    <mergeCell ref="B69:E69"/>
    <mergeCell ref="B82:E82"/>
    <mergeCell ref="B222:E222"/>
    <mergeCell ref="B217:E217"/>
    <mergeCell ref="B281:E281"/>
    <mergeCell ref="B249:E249"/>
    <mergeCell ref="B241:E241"/>
    <mergeCell ref="B277:E277"/>
    <mergeCell ref="B265:E265"/>
    <mergeCell ref="B245:E245"/>
    <mergeCell ref="B254:E254"/>
  </mergeCells>
  <printOptions horizontalCentered="1"/>
  <pageMargins left="0.25" right="0.24" top="0.42" bottom="0.17" header="0.5" footer="0.22"/>
  <pageSetup fitToHeight="10" horizontalDpi="600" verticalDpi="600" orientation="portrait" scale="87" r:id="rId2"/>
  <rowBreaks count="6" manualBreakCount="6">
    <brk id="35" max="255" man="1"/>
    <brk id="70" max="255" man="1"/>
    <brk id="117" max="255" man="1"/>
    <brk id="159" max="255" man="1"/>
    <brk id="183" max="4" man="1"/>
    <brk id="2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User</cp:lastModifiedBy>
  <cp:lastPrinted>2007-11-23T22:10:15Z</cp:lastPrinted>
  <dcterms:created xsi:type="dcterms:W3CDTF">2003-08-01T03:54:06Z</dcterms:created>
  <dcterms:modified xsi:type="dcterms:W3CDTF">2007-11-23T22:17:45Z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-1923355012</vt:i4>
  </property>
  <property fmtid="{D5CDD505-2E9C-101B-9397-08002B2CF9AE}" pid="3" name="_EmailSubject">
    <vt:lpwstr>Coastal 1st Quarter 2004</vt:lpwstr>
  </property>
  <property fmtid="{D5CDD505-2E9C-101B-9397-08002B2CF9AE}" pid="4" name="_AuthorEmail">
    <vt:lpwstr>coastal@tm.net.my</vt:lpwstr>
  </property>
  <property fmtid="{D5CDD505-2E9C-101B-9397-08002B2CF9AE}" pid="5" name="_AuthorEmailDisplayName">
    <vt:lpwstr>nshong</vt:lpwstr>
  </property>
  <property fmtid="{D5CDD505-2E9C-101B-9397-08002B2CF9AE}" pid="6" name="_ReviewingToolsShownOnce">
    <vt:lpwstr/>
  </property>
</Properties>
</file>